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euc\CID\nonkey\Production\Small Business Boost\"/>
    </mc:Choice>
  </mc:AlternateContent>
  <workbookProtection workbookAlgorithmName="SHA-512" workbookHashValue="rOj3gseJcjHjmrGVXpUl0d4ndOFNpli27rRVJz039ov3mM0KcitF1cM9b6hYxeT3kz+ge4PGuQfku38ijCMXjw==" workbookSaltValue="kXxZM4rUFfPdiCcp0K3ePw==" workbookSpinCount="100000" lockStructure="1"/>
  <bookViews>
    <workbookView xWindow="-120" yWindow="-120" windowWidth="24240" windowHeight="13140" xr2:uid="{C45613F4-0340-429C-8896-953CD89C6C16}"/>
  </bookViews>
  <sheets>
    <sheet name="Inputs" sheetId="2" r:id="rId1"/>
    <sheet name="Member Amort Schedule" sheetId="1" r:id="rId2"/>
    <sheet name="Borrower Amort Schedule" sheetId="5" r:id="rId3"/>
  </sheets>
  <definedNames>
    <definedName name="amortizationTerm">Inputs!$F$13</definedName>
    <definedName name="BasePeriod">Inputs!$F$21</definedName>
    <definedName name="BasePeriodLabel">Inputs!$E$21</definedName>
    <definedName name="BorrowerMemberRateYr2Label">Inputs!$H$15</definedName>
    <definedName name="DisclaimerRowBorrower">'Borrower Amort Schedule'!#REF!</definedName>
    <definedName name="DisclaimerRowMember">'Member Amort Schedule'!$9:$9</definedName>
    <definedName name="EffectiveAmortizationTerm">Inputs!$F$14</definedName>
    <definedName name="EffectiveAmortizationTermLabel">Inputs!$E$14</definedName>
    <definedName name="FHLBInterestDeferral">Inputs!$H$20</definedName>
    <definedName name="FHLBRateYr3Plus">Inputs!$F$17</definedName>
    <definedName name="FHLBRateYr3PlusLabel">Inputs!$E$17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anClosingDate">Inputs!$F$10</definedName>
    <definedName name="LoanClosingDateLabel">Inputs!$E$10</definedName>
    <definedName name="LoanTerm">Inputs!$F$12</definedName>
    <definedName name="LoanTermLabel">Inputs!$E$12</definedName>
    <definedName name="MemberRateYr2">Inputs!$F$15</definedName>
    <definedName name="MemberRateYr2Label">Inputs!$E$15</definedName>
    <definedName name="MemberRateYr3Plus">Inputs!$F$16</definedName>
    <definedName name="MemberRateYr3PlusLabel">Inputs!$E$16</definedName>
    <definedName name="PandIDeferral">Inputs!$F$19</definedName>
    <definedName name="PandIDeferralLabel">Inputs!$E$19</definedName>
    <definedName name="PrincipalOnlyTerm">Inputs!$F$20</definedName>
    <definedName name="PrincipalOnlyTermLabel">Inputs!$E$20</definedName>
    <definedName name="SBBPrincipal">Inputs!$F$11</definedName>
    <definedName name="SBBPrincipalLabel">Inputs!$E$11</definedName>
    <definedName name="TotalRate">Inputs!$F$18</definedName>
    <definedName name="TotalRateLabel">Inputs!$E$18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G17" i="5" l="1"/>
  <c r="G16" i="5"/>
  <c r="G15" i="5"/>
  <c r="G14" i="5"/>
  <c r="G12" i="5"/>
  <c r="G11" i="5"/>
  <c r="G10" i="5"/>
  <c r="F17" i="5"/>
  <c r="F16" i="5"/>
  <c r="F15" i="5"/>
  <c r="F14" i="5"/>
  <c r="F13" i="5"/>
  <c r="F12" i="5"/>
  <c r="F11" i="5"/>
  <c r="F10" i="5"/>
  <c r="J19" i="1"/>
  <c r="J18" i="1"/>
  <c r="J17" i="1"/>
  <c r="J16" i="1"/>
  <c r="J14" i="1"/>
  <c r="J13" i="1"/>
  <c r="J12" i="1"/>
  <c r="J11" i="1"/>
  <c r="J10" i="1"/>
  <c r="I19" i="1"/>
  <c r="I18" i="1"/>
  <c r="I17" i="1"/>
  <c r="I16" i="1"/>
  <c r="I15" i="1"/>
  <c r="I14" i="1"/>
  <c r="I13" i="1"/>
  <c r="I12" i="1"/>
  <c r="I11" i="1"/>
  <c r="I10" i="1"/>
  <c r="C22" i="5" l="1"/>
  <c r="I22" i="5" l="1"/>
  <c r="E22" i="5"/>
  <c r="D22" i="5"/>
  <c r="C23" i="5"/>
  <c r="B22" i="5"/>
  <c r="H20" i="2"/>
  <c r="F18" i="2"/>
  <c r="C22" i="1"/>
  <c r="O22" i="1" l="1"/>
  <c r="L22" i="1"/>
  <c r="N22" i="1"/>
  <c r="M22" i="1"/>
  <c r="E22" i="1"/>
  <c r="S22" i="1" s="1"/>
  <c r="I23" i="5"/>
  <c r="E23" i="5"/>
  <c r="F22" i="5"/>
  <c r="H22" i="5" s="1"/>
  <c r="K22" i="5" s="1"/>
  <c r="G22" i="5"/>
  <c r="D23" i="5" s="1"/>
  <c r="F23" i="5" s="1"/>
  <c r="B23" i="5"/>
  <c r="C24" i="5"/>
  <c r="C23" i="1"/>
  <c r="B22" i="1"/>
  <c r="D22" i="1"/>
  <c r="G13" i="5"/>
  <c r="J15" i="1"/>
  <c r="G22" i="1" l="1"/>
  <c r="T22" i="1" s="1"/>
  <c r="F22" i="1"/>
  <c r="E23" i="1"/>
  <c r="S23" i="1" s="1"/>
  <c r="I24" i="5"/>
  <c r="E24" i="5"/>
  <c r="O23" i="1"/>
  <c r="N23" i="1"/>
  <c r="M23" i="1"/>
  <c r="L23" i="1"/>
  <c r="G23" i="5"/>
  <c r="D24" i="5" s="1"/>
  <c r="F24" i="5" s="1"/>
  <c r="J22" i="1"/>
  <c r="D23" i="1" s="1"/>
  <c r="F23" i="1" s="1"/>
  <c r="H23" i="5"/>
  <c r="K23" i="5" s="1"/>
  <c r="R22" i="1"/>
  <c r="C25" i="5"/>
  <c r="B24" i="5"/>
  <c r="B23" i="1"/>
  <c r="C24" i="1"/>
  <c r="G23" i="1" l="1"/>
  <c r="T23" i="1" s="1"/>
  <c r="H22" i="1"/>
  <c r="I22" i="1" s="1"/>
  <c r="K22" i="1" s="1"/>
  <c r="Q22" i="1" s="1"/>
  <c r="E24" i="1"/>
  <c r="S24" i="1" s="1"/>
  <c r="I25" i="5"/>
  <c r="E25" i="5"/>
  <c r="O24" i="1"/>
  <c r="N24" i="1"/>
  <c r="L24" i="1"/>
  <c r="M24" i="1"/>
  <c r="G24" i="5"/>
  <c r="D25" i="5" s="1"/>
  <c r="F25" i="5" s="1"/>
  <c r="J23" i="1"/>
  <c r="H24" i="5"/>
  <c r="K24" i="5" s="1"/>
  <c r="C26" i="5"/>
  <c r="B25" i="5"/>
  <c r="C25" i="1"/>
  <c r="B24" i="1"/>
  <c r="H23" i="1" l="1"/>
  <c r="I23" i="1" s="1"/>
  <c r="K23" i="1" s="1"/>
  <c r="Q23" i="1" s="1"/>
  <c r="R23" i="1"/>
  <c r="E25" i="1"/>
  <c r="S25" i="1" s="1"/>
  <c r="I26" i="5"/>
  <c r="E26" i="5"/>
  <c r="N25" i="1"/>
  <c r="O25" i="1"/>
  <c r="M25" i="1"/>
  <c r="L25" i="1"/>
  <c r="G25" i="5"/>
  <c r="D26" i="5" s="1"/>
  <c r="F26" i="5" s="1"/>
  <c r="H25" i="5"/>
  <c r="K25" i="5" s="1"/>
  <c r="C27" i="5"/>
  <c r="B26" i="5"/>
  <c r="C26" i="1"/>
  <c r="B25" i="1"/>
  <c r="E26" i="1" l="1"/>
  <c r="S26" i="1" s="1"/>
  <c r="I27" i="5"/>
  <c r="E27" i="5"/>
  <c r="O26" i="1"/>
  <c r="N26" i="1"/>
  <c r="M26" i="1"/>
  <c r="L26" i="1"/>
  <c r="H26" i="5"/>
  <c r="K26" i="5" s="1"/>
  <c r="G26" i="5"/>
  <c r="D27" i="5" s="1"/>
  <c r="F27" i="5" s="1"/>
  <c r="C28" i="5"/>
  <c r="B27" i="5"/>
  <c r="C27" i="1"/>
  <c r="B26" i="1"/>
  <c r="D24" i="1"/>
  <c r="F24" i="1" s="1"/>
  <c r="E27" i="1" l="1"/>
  <c r="I28" i="5"/>
  <c r="E28" i="5"/>
  <c r="J24" i="1"/>
  <c r="D25" i="1" s="1"/>
  <c r="F25" i="1" s="1"/>
  <c r="G24" i="1"/>
  <c r="O27" i="1"/>
  <c r="N27" i="1"/>
  <c r="L27" i="1"/>
  <c r="M27" i="1"/>
  <c r="G27" i="5"/>
  <c r="D28" i="5" s="1"/>
  <c r="F28" i="5" s="1"/>
  <c r="S27" i="1"/>
  <c r="H27" i="5"/>
  <c r="K27" i="5" s="1"/>
  <c r="C29" i="5"/>
  <c r="B28" i="5"/>
  <c r="C28" i="1"/>
  <c r="B27" i="1"/>
  <c r="E28" i="1" l="1"/>
  <c r="S28" i="1" s="1"/>
  <c r="I29" i="5"/>
  <c r="E29" i="5"/>
  <c r="H24" i="1"/>
  <c r="I24" i="1" s="1"/>
  <c r="K24" i="1" s="1"/>
  <c r="Q24" i="1" s="1"/>
  <c r="J25" i="1"/>
  <c r="D26" i="1" s="1"/>
  <c r="F26" i="1" s="1"/>
  <c r="G25" i="1"/>
  <c r="T24" i="1"/>
  <c r="R24" i="1"/>
  <c r="O28" i="1"/>
  <c r="N28" i="1"/>
  <c r="L28" i="1"/>
  <c r="M28" i="1"/>
  <c r="G28" i="5"/>
  <c r="D29" i="5" s="1"/>
  <c r="F29" i="5" s="1"/>
  <c r="H28" i="5"/>
  <c r="K28" i="5" s="1"/>
  <c r="C30" i="5"/>
  <c r="B29" i="5"/>
  <c r="C29" i="1"/>
  <c r="B28" i="1"/>
  <c r="E29" i="1" l="1"/>
  <c r="I30" i="5"/>
  <c r="E30" i="5"/>
  <c r="T25" i="1"/>
  <c r="H25" i="1"/>
  <c r="I25" i="1" s="1"/>
  <c r="K25" i="1" s="1"/>
  <c r="Q25" i="1" s="1"/>
  <c r="J26" i="1"/>
  <c r="D27" i="1" s="1"/>
  <c r="F27" i="1" s="1"/>
  <c r="G26" i="1"/>
  <c r="R25" i="1"/>
  <c r="O29" i="1"/>
  <c r="N29" i="1"/>
  <c r="M29" i="1"/>
  <c r="L29" i="1"/>
  <c r="G29" i="5"/>
  <c r="D30" i="5" s="1"/>
  <c r="F30" i="5" s="1"/>
  <c r="H29" i="5"/>
  <c r="K29" i="5" s="1"/>
  <c r="S29" i="1"/>
  <c r="C31" i="5"/>
  <c r="B30" i="5"/>
  <c r="C30" i="1"/>
  <c r="B29" i="1"/>
  <c r="T26" i="1" l="1"/>
  <c r="E30" i="1"/>
  <c r="I31" i="5"/>
  <c r="E31" i="5"/>
  <c r="H26" i="1"/>
  <c r="I26" i="1" s="1"/>
  <c r="K26" i="1" s="1"/>
  <c r="Q26" i="1" s="1"/>
  <c r="J27" i="1"/>
  <c r="D28" i="1" s="1"/>
  <c r="F28" i="1" s="1"/>
  <c r="G27" i="1"/>
  <c r="R26" i="1"/>
  <c r="O30" i="1"/>
  <c r="N30" i="1"/>
  <c r="M30" i="1"/>
  <c r="L30" i="1"/>
  <c r="H30" i="5"/>
  <c r="K30" i="5" s="1"/>
  <c r="G30" i="5"/>
  <c r="D31" i="5" s="1"/>
  <c r="F31" i="5" s="1"/>
  <c r="S30" i="1"/>
  <c r="C32" i="5"/>
  <c r="B31" i="5"/>
  <c r="C31" i="1"/>
  <c r="B30" i="1"/>
  <c r="T27" i="1" l="1"/>
  <c r="E31" i="1"/>
  <c r="I32" i="5"/>
  <c r="E32" i="5"/>
  <c r="H27" i="1"/>
  <c r="I27" i="1" s="1"/>
  <c r="K27" i="1" s="1"/>
  <c r="Q27" i="1" s="1"/>
  <c r="J28" i="1"/>
  <c r="D29" i="1" s="1"/>
  <c r="F29" i="1" s="1"/>
  <c r="G28" i="1"/>
  <c r="T28" i="1" s="1"/>
  <c r="R27" i="1"/>
  <c r="O31" i="1"/>
  <c r="N31" i="1"/>
  <c r="M31" i="1"/>
  <c r="L31" i="1"/>
  <c r="G31" i="5"/>
  <c r="D32" i="5" s="1"/>
  <c r="F32" i="5" s="1"/>
  <c r="S31" i="1"/>
  <c r="H31" i="5"/>
  <c r="K31" i="5" s="1"/>
  <c r="C33" i="5"/>
  <c r="E33" i="5" s="1"/>
  <c r="B32" i="5"/>
  <c r="C32" i="1"/>
  <c r="B31" i="1"/>
  <c r="E32" i="1" l="1"/>
  <c r="S32" i="1" s="1"/>
  <c r="H28" i="1"/>
  <c r="I28" i="1" s="1"/>
  <c r="K28" i="1" s="1"/>
  <c r="Q28" i="1" s="1"/>
  <c r="J29" i="1"/>
  <c r="D30" i="1" s="1"/>
  <c r="F30" i="1" s="1"/>
  <c r="G29" i="1"/>
  <c r="T29" i="1" s="1"/>
  <c r="R28" i="1"/>
  <c r="O32" i="1"/>
  <c r="N32" i="1"/>
  <c r="L32" i="1"/>
  <c r="M32" i="1"/>
  <c r="G32" i="5"/>
  <c r="D33" i="5" s="1"/>
  <c r="F33" i="5" s="1"/>
  <c r="H32" i="5"/>
  <c r="K32" i="5" s="1"/>
  <c r="C34" i="5"/>
  <c r="B33" i="5"/>
  <c r="C33" i="1"/>
  <c r="B32" i="1"/>
  <c r="E33" i="1" l="1"/>
  <c r="H29" i="1"/>
  <c r="I29" i="1" s="1"/>
  <c r="K29" i="1" s="1"/>
  <c r="Q29" i="1" s="1"/>
  <c r="I34" i="5"/>
  <c r="E34" i="5"/>
  <c r="J30" i="1"/>
  <c r="D31" i="1" s="1"/>
  <c r="F31" i="1" s="1"/>
  <c r="G30" i="1"/>
  <c r="T30" i="1" s="1"/>
  <c r="R29" i="1"/>
  <c r="G33" i="5"/>
  <c r="D34" i="5" s="1"/>
  <c r="F34" i="5" s="1"/>
  <c r="S33" i="1"/>
  <c r="M33" i="1" s="1"/>
  <c r="H33" i="5"/>
  <c r="K33" i="5" s="1"/>
  <c r="I33" i="5" s="1"/>
  <c r="C35" i="5"/>
  <c r="B34" i="5"/>
  <c r="C34" i="1"/>
  <c r="E34" i="1" s="1"/>
  <c r="B33" i="1"/>
  <c r="I35" i="5" l="1"/>
  <c r="E35" i="5"/>
  <c r="H30" i="1"/>
  <c r="I30" i="1" s="1"/>
  <c r="K30" i="1" s="1"/>
  <c r="Q30" i="1" s="1"/>
  <c r="R30" i="1"/>
  <c r="J31" i="1"/>
  <c r="D32" i="1" s="1"/>
  <c r="F32" i="1" s="1"/>
  <c r="G31" i="1"/>
  <c r="T31" i="1" s="1"/>
  <c r="O34" i="1"/>
  <c r="N34" i="1"/>
  <c r="M34" i="1"/>
  <c r="L34" i="1"/>
  <c r="G34" i="5"/>
  <c r="D35" i="5" s="1"/>
  <c r="F35" i="5" s="1"/>
  <c r="S34" i="1"/>
  <c r="C36" i="5"/>
  <c r="B35" i="5"/>
  <c r="H34" i="5"/>
  <c r="K34" i="5" s="1"/>
  <c r="C35" i="1"/>
  <c r="E35" i="1" s="1"/>
  <c r="B34" i="1"/>
  <c r="I36" i="5" l="1"/>
  <c r="E36" i="5"/>
  <c r="H31" i="1"/>
  <c r="I31" i="1" s="1"/>
  <c r="K31" i="1" s="1"/>
  <c r="Q31" i="1" s="1"/>
  <c r="J32" i="1"/>
  <c r="D33" i="1" s="1"/>
  <c r="F33" i="1" s="1"/>
  <c r="G32" i="1"/>
  <c r="T32" i="1" s="1"/>
  <c r="R31" i="1"/>
  <c r="O35" i="1"/>
  <c r="M35" i="1"/>
  <c r="L35" i="1"/>
  <c r="N35" i="1"/>
  <c r="G35" i="5"/>
  <c r="D36" i="5" s="1"/>
  <c r="F36" i="5" s="1"/>
  <c r="S35" i="1"/>
  <c r="H35" i="5"/>
  <c r="K35" i="5" s="1"/>
  <c r="C37" i="5"/>
  <c r="B36" i="5"/>
  <c r="C36" i="1"/>
  <c r="E36" i="1" s="1"/>
  <c r="B35" i="1"/>
  <c r="I37" i="5" l="1"/>
  <c r="E37" i="5"/>
  <c r="R32" i="1"/>
  <c r="H32" i="1"/>
  <c r="I32" i="1" s="1"/>
  <c r="K32" i="1" s="1"/>
  <c r="Q32" i="1" s="1"/>
  <c r="J33" i="1"/>
  <c r="D34" i="1" s="1"/>
  <c r="G33" i="1"/>
  <c r="T33" i="1" s="1"/>
  <c r="N33" i="1" s="1"/>
  <c r="O36" i="1"/>
  <c r="N36" i="1"/>
  <c r="L36" i="1"/>
  <c r="M36" i="1"/>
  <c r="G36" i="5"/>
  <c r="D37" i="5" s="1"/>
  <c r="F37" i="5" s="1"/>
  <c r="S36" i="1"/>
  <c r="C38" i="5"/>
  <c r="B37" i="5"/>
  <c r="C37" i="1"/>
  <c r="E37" i="1" s="1"/>
  <c r="B36" i="1"/>
  <c r="G34" i="1" l="1"/>
  <c r="T34" i="1" s="1"/>
  <c r="F34" i="1"/>
  <c r="I38" i="5"/>
  <c r="E38" i="5"/>
  <c r="H33" i="1"/>
  <c r="I33" i="1" s="1"/>
  <c r="K33" i="1" s="1"/>
  <c r="Q33" i="1" s="1"/>
  <c r="L33" i="1" s="1"/>
  <c r="R33" i="1"/>
  <c r="O33" i="1" s="1"/>
  <c r="O37" i="1"/>
  <c r="N37" i="1"/>
  <c r="L37" i="1"/>
  <c r="M37" i="1"/>
  <c r="G37" i="5"/>
  <c r="D38" i="5" s="1"/>
  <c r="F38" i="5" s="1"/>
  <c r="S37" i="1"/>
  <c r="J34" i="1"/>
  <c r="C39" i="5"/>
  <c r="B38" i="5"/>
  <c r="H36" i="5"/>
  <c r="K36" i="5" s="1"/>
  <c r="C38" i="1"/>
  <c r="E38" i="1" s="1"/>
  <c r="B37" i="1"/>
  <c r="R34" i="1" l="1"/>
  <c r="H34" i="1"/>
  <c r="I34" i="1" s="1"/>
  <c r="K34" i="1" s="1"/>
  <c r="Q34" i="1" s="1"/>
  <c r="I39" i="5"/>
  <c r="E39" i="5"/>
  <c r="N38" i="1"/>
  <c r="O38" i="1"/>
  <c r="M38" i="1"/>
  <c r="L38" i="1"/>
  <c r="G38" i="5"/>
  <c r="D39" i="5" s="1"/>
  <c r="F39" i="5" s="1"/>
  <c r="H37" i="5"/>
  <c r="K37" i="5" s="1"/>
  <c r="C40" i="5"/>
  <c r="B39" i="5"/>
  <c r="C39" i="1"/>
  <c r="E39" i="1" s="1"/>
  <c r="B38" i="1"/>
  <c r="D35" i="1"/>
  <c r="G35" i="1" l="1"/>
  <c r="T35" i="1" s="1"/>
  <c r="F35" i="1"/>
  <c r="I40" i="5"/>
  <c r="E40" i="5"/>
  <c r="O39" i="1"/>
  <c r="N39" i="1"/>
  <c r="M39" i="1"/>
  <c r="L39" i="1"/>
  <c r="G39" i="5"/>
  <c r="D40" i="5" s="1"/>
  <c r="F40" i="5" s="1"/>
  <c r="S38" i="1"/>
  <c r="J35" i="1"/>
  <c r="C41" i="5"/>
  <c r="B40" i="5"/>
  <c r="H38" i="5"/>
  <c r="K38" i="5" s="1"/>
  <c r="C40" i="1"/>
  <c r="E40" i="1" s="1"/>
  <c r="B39" i="1"/>
  <c r="R35" i="1" l="1"/>
  <c r="H35" i="1"/>
  <c r="I35" i="1" s="1"/>
  <c r="K35" i="1" s="1"/>
  <c r="Q35" i="1" s="1"/>
  <c r="I41" i="5"/>
  <c r="E41" i="5"/>
  <c r="O40" i="1"/>
  <c r="N40" i="1"/>
  <c r="M40" i="1"/>
  <c r="L40" i="1"/>
  <c r="G40" i="5"/>
  <c r="D41" i="5" s="1"/>
  <c r="S39" i="1"/>
  <c r="H39" i="5"/>
  <c r="K39" i="5" s="1"/>
  <c r="C42" i="5"/>
  <c r="B41" i="5"/>
  <c r="C41" i="1"/>
  <c r="E41" i="1" s="1"/>
  <c r="B40" i="1"/>
  <c r="D36" i="1"/>
  <c r="G36" i="1" l="1"/>
  <c r="T36" i="1" s="1"/>
  <c r="F36" i="1"/>
  <c r="I42" i="5"/>
  <c r="E42" i="5"/>
  <c r="O41" i="1"/>
  <c r="N41" i="1"/>
  <c r="L41" i="1"/>
  <c r="M41" i="1"/>
  <c r="G41" i="5"/>
  <c r="D42" i="5" s="1"/>
  <c r="F42" i="5" s="1"/>
  <c r="S40" i="1"/>
  <c r="F41" i="5"/>
  <c r="J36" i="1"/>
  <c r="D37" i="1" s="1"/>
  <c r="C43" i="5"/>
  <c r="B42" i="5"/>
  <c r="H40" i="5"/>
  <c r="K40" i="5" s="1"/>
  <c r="C42" i="1"/>
  <c r="E42" i="1" s="1"/>
  <c r="B41" i="1"/>
  <c r="R36" i="1" l="1"/>
  <c r="H36" i="1"/>
  <c r="I36" i="1" s="1"/>
  <c r="K36" i="1" s="1"/>
  <c r="Q36" i="1" s="1"/>
  <c r="G37" i="1"/>
  <c r="T37" i="1" s="1"/>
  <c r="F37" i="1"/>
  <c r="I43" i="5"/>
  <c r="E43" i="5"/>
  <c r="N42" i="1"/>
  <c r="O42" i="1"/>
  <c r="M42" i="1"/>
  <c r="L42" i="1"/>
  <c r="G42" i="5"/>
  <c r="D43" i="5" s="1"/>
  <c r="F43" i="5" s="1"/>
  <c r="S41" i="1"/>
  <c r="J37" i="1"/>
  <c r="D38" i="1" s="1"/>
  <c r="C44" i="5"/>
  <c r="B43" i="5"/>
  <c r="H41" i="5"/>
  <c r="K41" i="5" s="1"/>
  <c r="C43" i="1"/>
  <c r="E43" i="1" s="1"/>
  <c r="B42" i="1"/>
  <c r="H37" i="1" l="1"/>
  <c r="I37" i="1" s="1"/>
  <c r="K37" i="1" s="1"/>
  <c r="Q37" i="1" s="1"/>
  <c r="R37" i="1"/>
  <c r="G38" i="1"/>
  <c r="T38" i="1" s="1"/>
  <c r="F38" i="1"/>
  <c r="G43" i="5"/>
  <c r="D44" i="5" s="1"/>
  <c r="F44" i="5" s="1"/>
  <c r="I44" i="5"/>
  <c r="E44" i="5"/>
  <c r="O43" i="1"/>
  <c r="M43" i="1"/>
  <c r="N43" i="1"/>
  <c r="L43" i="1"/>
  <c r="S42" i="1"/>
  <c r="J38" i="1"/>
  <c r="C45" i="5"/>
  <c r="E45" i="5" s="1"/>
  <c r="B44" i="5"/>
  <c r="H42" i="5"/>
  <c r="K42" i="5" s="1"/>
  <c r="C44" i="1"/>
  <c r="E44" i="1" s="1"/>
  <c r="B43" i="1"/>
  <c r="R38" i="1" l="1"/>
  <c r="H38" i="1"/>
  <c r="I38" i="1" s="1"/>
  <c r="K38" i="1" s="1"/>
  <c r="Q38" i="1" s="1"/>
  <c r="G44" i="5"/>
  <c r="D45" i="5" s="1"/>
  <c r="F45" i="5" s="1"/>
  <c r="O44" i="1"/>
  <c r="N44" i="1"/>
  <c r="L44" i="1"/>
  <c r="M44" i="1"/>
  <c r="S43" i="1"/>
  <c r="H43" i="5"/>
  <c r="K43" i="5" s="1"/>
  <c r="C46" i="5"/>
  <c r="B45" i="5"/>
  <c r="C45" i="1"/>
  <c r="E45" i="1" s="1"/>
  <c r="B44" i="1"/>
  <c r="D39" i="1"/>
  <c r="G39" i="1" l="1"/>
  <c r="T39" i="1" s="1"/>
  <c r="F39" i="1"/>
  <c r="I46" i="5"/>
  <c r="E46" i="5"/>
  <c r="R39" i="1"/>
  <c r="S44" i="1"/>
  <c r="S45" i="1" s="1"/>
  <c r="M45" i="1" s="1"/>
  <c r="G45" i="5"/>
  <c r="D46" i="5" s="1"/>
  <c r="F46" i="5" s="1"/>
  <c r="J39" i="1"/>
  <c r="H44" i="5"/>
  <c r="K44" i="5" s="1"/>
  <c r="C47" i="5"/>
  <c r="B46" i="5"/>
  <c r="C46" i="1"/>
  <c r="E46" i="1" s="1"/>
  <c r="B45" i="1"/>
  <c r="H39" i="1" l="1"/>
  <c r="I39" i="1" s="1"/>
  <c r="K39" i="1" s="1"/>
  <c r="Q39" i="1" s="1"/>
  <c r="I47" i="5"/>
  <c r="E47" i="5"/>
  <c r="O46" i="1"/>
  <c r="N46" i="1"/>
  <c r="L46" i="1"/>
  <c r="M46" i="1"/>
  <c r="G46" i="5"/>
  <c r="D47" i="5" s="1"/>
  <c r="F47" i="5" s="1"/>
  <c r="S46" i="1"/>
  <c r="H45" i="5"/>
  <c r="K45" i="5" s="1"/>
  <c r="I45" i="5" s="1"/>
  <c r="C48" i="5"/>
  <c r="B47" i="5"/>
  <c r="C47" i="1"/>
  <c r="E47" i="1" s="1"/>
  <c r="B46" i="1"/>
  <c r="D40" i="1"/>
  <c r="G40" i="1" l="1"/>
  <c r="T40" i="1" s="1"/>
  <c r="F40" i="1"/>
  <c r="I48" i="5"/>
  <c r="E48" i="5"/>
  <c r="R40" i="1"/>
  <c r="O47" i="1"/>
  <c r="N47" i="1"/>
  <c r="M47" i="1"/>
  <c r="L47" i="1"/>
  <c r="G47" i="5"/>
  <c r="D48" i="5" s="1"/>
  <c r="S47" i="1"/>
  <c r="J40" i="1"/>
  <c r="H46" i="5"/>
  <c r="K46" i="5" s="1"/>
  <c r="C49" i="5"/>
  <c r="B48" i="5"/>
  <c r="C48" i="1"/>
  <c r="E48" i="1" s="1"/>
  <c r="B47" i="1"/>
  <c r="H40" i="1" l="1"/>
  <c r="I40" i="1" s="1"/>
  <c r="K40" i="1" s="1"/>
  <c r="Q40" i="1" s="1"/>
  <c r="I49" i="5"/>
  <c r="E49" i="5"/>
  <c r="O48" i="1"/>
  <c r="N48" i="1"/>
  <c r="M48" i="1"/>
  <c r="L48" i="1"/>
  <c r="G48" i="5"/>
  <c r="D49" i="5" s="1"/>
  <c r="F48" i="5"/>
  <c r="S48" i="1"/>
  <c r="C50" i="5"/>
  <c r="B49" i="5"/>
  <c r="H47" i="5"/>
  <c r="K47" i="5" s="1"/>
  <c r="C49" i="1"/>
  <c r="E49" i="1" s="1"/>
  <c r="B48" i="1"/>
  <c r="D41" i="1"/>
  <c r="G41" i="1" l="1"/>
  <c r="T41" i="1" s="1"/>
  <c r="F41" i="1"/>
  <c r="I50" i="5"/>
  <c r="E50" i="5"/>
  <c r="R41" i="1"/>
  <c r="O49" i="1"/>
  <c r="N49" i="1"/>
  <c r="M49" i="1"/>
  <c r="L49" i="1"/>
  <c r="G49" i="5"/>
  <c r="D50" i="5" s="1"/>
  <c r="F50" i="5" s="1"/>
  <c r="F49" i="5"/>
  <c r="S49" i="1"/>
  <c r="J41" i="1"/>
  <c r="H48" i="5"/>
  <c r="K48" i="5" s="1"/>
  <c r="C51" i="5"/>
  <c r="B50" i="5"/>
  <c r="C50" i="1"/>
  <c r="E50" i="1" s="1"/>
  <c r="B49" i="1"/>
  <c r="H41" i="1" l="1"/>
  <c r="I41" i="1" s="1"/>
  <c r="K41" i="1" s="1"/>
  <c r="Q41" i="1" s="1"/>
  <c r="O50" i="1"/>
  <c r="N50" i="1"/>
  <c r="L50" i="1"/>
  <c r="M50" i="1"/>
  <c r="G50" i="5"/>
  <c r="S50" i="1"/>
  <c r="H49" i="5"/>
  <c r="K49" i="5" s="1"/>
  <c r="C52" i="5"/>
  <c r="B51" i="5"/>
  <c r="C51" i="1"/>
  <c r="B50" i="1"/>
  <c r="D42" i="1"/>
  <c r="G42" i="1" l="1"/>
  <c r="T42" i="1" s="1"/>
  <c r="F42" i="1"/>
  <c r="I52" i="5"/>
  <c r="E52" i="5"/>
  <c r="D51" i="5"/>
  <c r="F51" i="5" s="1"/>
  <c r="E51" i="5"/>
  <c r="J42" i="1"/>
  <c r="C53" i="5"/>
  <c r="B52" i="5"/>
  <c r="H50" i="5"/>
  <c r="K50" i="5" s="1"/>
  <c r="C52" i="1"/>
  <c r="E52" i="1" s="1"/>
  <c r="B51" i="1"/>
  <c r="R42" i="1" l="1"/>
  <c r="H42" i="1"/>
  <c r="I42" i="1" s="1"/>
  <c r="K42" i="1" s="1"/>
  <c r="Q42" i="1" s="1"/>
  <c r="I53" i="5"/>
  <c r="E53" i="5"/>
  <c r="G51" i="5"/>
  <c r="D52" i="5" s="1"/>
  <c r="F52" i="5" s="1"/>
  <c r="O52" i="1"/>
  <c r="N52" i="1"/>
  <c r="M52" i="1"/>
  <c r="L52" i="1"/>
  <c r="H51" i="5"/>
  <c r="K51" i="5" s="1"/>
  <c r="I51" i="5" s="1"/>
  <c r="C54" i="5"/>
  <c r="B53" i="5"/>
  <c r="C53" i="1"/>
  <c r="E53" i="1" s="1"/>
  <c r="B52" i="1"/>
  <c r="D43" i="1"/>
  <c r="G43" i="1" l="1"/>
  <c r="T43" i="1" s="1"/>
  <c r="F43" i="1"/>
  <c r="G52" i="5"/>
  <c r="D53" i="5" s="1"/>
  <c r="F53" i="5" s="1"/>
  <c r="I54" i="5"/>
  <c r="E54" i="5"/>
  <c r="O53" i="1"/>
  <c r="N53" i="1"/>
  <c r="L53" i="1"/>
  <c r="M53" i="1"/>
  <c r="J43" i="1"/>
  <c r="H52" i="5"/>
  <c r="K52" i="5" s="1"/>
  <c r="C55" i="5"/>
  <c r="B54" i="5"/>
  <c r="C54" i="1"/>
  <c r="E54" i="1" s="1"/>
  <c r="B53" i="1"/>
  <c r="R43" i="1" l="1"/>
  <c r="H43" i="1"/>
  <c r="I43" i="1" s="1"/>
  <c r="K43" i="1" s="1"/>
  <c r="Q43" i="1" s="1"/>
  <c r="G53" i="5"/>
  <c r="D54" i="5" s="1"/>
  <c r="F54" i="5" s="1"/>
  <c r="I55" i="5"/>
  <c r="E55" i="5"/>
  <c r="O54" i="1"/>
  <c r="N54" i="1"/>
  <c r="L54" i="1"/>
  <c r="M54" i="1"/>
  <c r="H53" i="5"/>
  <c r="K53" i="5" s="1"/>
  <c r="C56" i="5"/>
  <c r="B55" i="5"/>
  <c r="C55" i="1"/>
  <c r="E55" i="1" s="1"/>
  <c r="B54" i="1"/>
  <c r="D44" i="1"/>
  <c r="G54" i="5" l="1"/>
  <c r="D55" i="5" s="1"/>
  <c r="F55" i="5" s="1"/>
  <c r="G44" i="1"/>
  <c r="T44" i="1" s="1"/>
  <c r="F44" i="1"/>
  <c r="I56" i="5"/>
  <c r="E56" i="5"/>
  <c r="N55" i="1"/>
  <c r="O55" i="1"/>
  <c r="M55" i="1"/>
  <c r="L55" i="1"/>
  <c r="J44" i="1"/>
  <c r="C57" i="5"/>
  <c r="E57" i="5" s="1"/>
  <c r="B56" i="5"/>
  <c r="H54" i="5"/>
  <c r="K54" i="5" s="1"/>
  <c r="C56" i="1"/>
  <c r="E56" i="1" s="1"/>
  <c r="B55" i="1"/>
  <c r="G55" i="5" l="1"/>
  <c r="D56" i="5" s="1"/>
  <c r="F56" i="5" s="1"/>
  <c r="R44" i="1"/>
  <c r="H44" i="1"/>
  <c r="I44" i="1" s="1"/>
  <c r="K44" i="1" s="1"/>
  <c r="Q44" i="1" s="1"/>
  <c r="O56" i="1"/>
  <c r="N56" i="1"/>
  <c r="M56" i="1"/>
  <c r="L56" i="1"/>
  <c r="C58" i="5"/>
  <c r="B57" i="5"/>
  <c r="H55" i="5"/>
  <c r="K55" i="5" s="1"/>
  <c r="C57" i="1"/>
  <c r="E57" i="1" s="1"/>
  <c r="B56" i="1"/>
  <c r="D45" i="1"/>
  <c r="G56" i="5" l="1"/>
  <c r="D57" i="5" s="1"/>
  <c r="F57" i="5" s="1"/>
  <c r="G45" i="1"/>
  <c r="T45" i="1" s="1"/>
  <c r="N45" i="1" s="1"/>
  <c r="F45" i="1"/>
  <c r="I58" i="5"/>
  <c r="E58" i="5"/>
  <c r="J45" i="1"/>
  <c r="H56" i="5"/>
  <c r="K56" i="5" s="1"/>
  <c r="C59" i="5"/>
  <c r="B58" i="5"/>
  <c r="C58" i="1"/>
  <c r="E58" i="1" s="1"/>
  <c r="B57" i="1"/>
  <c r="G57" i="5" l="1"/>
  <c r="D58" i="5" s="1"/>
  <c r="F58" i="5" s="1"/>
  <c r="R45" i="1"/>
  <c r="O45" i="1" s="1"/>
  <c r="H45" i="1"/>
  <c r="I45" i="1" s="1"/>
  <c r="K45" i="1" s="1"/>
  <c r="Q45" i="1" s="1"/>
  <c r="L45" i="1" s="1"/>
  <c r="I59" i="5"/>
  <c r="E59" i="5"/>
  <c r="O58" i="1"/>
  <c r="N58" i="1"/>
  <c r="M58" i="1"/>
  <c r="L58" i="1"/>
  <c r="G58" i="5"/>
  <c r="D59" i="5" s="1"/>
  <c r="F59" i="5" s="1"/>
  <c r="S58" i="1"/>
  <c r="H57" i="5"/>
  <c r="K57" i="5" s="1"/>
  <c r="I57" i="5" s="1"/>
  <c r="C60" i="5"/>
  <c r="B59" i="5"/>
  <c r="C59" i="1"/>
  <c r="E59" i="1" s="1"/>
  <c r="B58" i="1"/>
  <c r="D46" i="1"/>
  <c r="F46" i="1" s="1"/>
  <c r="G59" i="5" l="1"/>
  <c r="D60" i="5" s="1"/>
  <c r="F60" i="5" s="1"/>
  <c r="I60" i="5"/>
  <c r="E60" i="5"/>
  <c r="O59" i="1"/>
  <c r="N59" i="1"/>
  <c r="L59" i="1"/>
  <c r="M59" i="1"/>
  <c r="S59" i="1"/>
  <c r="J46" i="1"/>
  <c r="G46" i="1"/>
  <c r="H58" i="5"/>
  <c r="K58" i="5" s="1"/>
  <c r="C61" i="5"/>
  <c r="B60" i="5"/>
  <c r="C60" i="1"/>
  <c r="E60" i="1" s="1"/>
  <c r="B59" i="1"/>
  <c r="G60" i="5" l="1"/>
  <c r="E61" i="5" s="1"/>
  <c r="N60" i="1"/>
  <c r="M60" i="1"/>
  <c r="O60" i="1"/>
  <c r="L60" i="1"/>
  <c r="S60" i="1"/>
  <c r="R46" i="1"/>
  <c r="T46" i="1"/>
  <c r="C62" i="5"/>
  <c r="B61" i="5"/>
  <c r="H59" i="5"/>
  <c r="K59" i="5" s="1"/>
  <c r="C61" i="1"/>
  <c r="B60" i="1"/>
  <c r="H46" i="1"/>
  <c r="I46" i="1" s="1"/>
  <c r="K46" i="1" s="1"/>
  <c r="Q46" i="1" s="1"/>
  <c r="D47" i="1"/>
  <c r="F47" i="1" s="1"/>
  <c r="D61" i="5" l="1"/>
  <c r="F61" i="5" s="1"/>
  <c r="I62" i="5"/>
  <c r="E62" i="5"/>
  <c r="G61" i="5"/>
  <c r="D62" i="5" s="1"/>
  <c r="F62" i="5" s="1"/>
  <c r="J47" i="1"/>
  <c r="G47" i="1"/>
  <c r="R47" i="1" s="1"/>
  <c r="C63" i="5"/>
  <c r="B62" i="5"/>
  <c r="H60" i="5"/>
  <c r="K60" i="5" s="1"/>
  <c r="C62" i="1"/>
  <c r="B61" i="1"/>
  <c r="E62" i="1" l="1"/>
  <c r="I63" i="5"/>
  <c r="E63" i="5"/>
  <c r="O62" i="1"/>
  <c r="N62" i="1"/>
  <c r="L62" i="1"/>
  <c r="M62" i="1"/>
  <c r="G62" i="5"/>
  <c r="D63" i="5" s="1"/>
  <c r="F63" i="5" s="1"/>
  <c r="T47" i="1"/>
  <c r="H61" i="5"/>
  <c r="K61" i="5" s="1"/>
  <c r="I61" i="5" s="1"/>
  <c r="C64" i="5"/>
  <c r="B63" i="5"/>
  <c r="H47" i="1"/>
  <c r="I47" i="1" s="1"/>
  <c r="K47" i="1" s="1"/>
  <c r="Q47" i="1" s="1"/>
  <c r="C63" i="1"/>
  <c r="B62" i="1"/>
  <c r="D48" i="1"/>
  <c r="F48" i="1" s="1"/>
  <c r="E63" i="1" l="1"/>
  <c r="I64" i="5"/>
  <c r="E64" i="5"/>
  <c r="O63" i="1"/>
  <c r="L63" i="1"/>
  <c r="N63" i="1"/>
  <c r="M63" i="1"/>
  <c r="G63" i="5"/>
  <c r="D64" i="5" s="1"/>
  <c r="F64" i="5" s="1"/>
  <c r="J48" i="1"/>
  <c r="G48" i="1"/>
  <c r="C65" i="5"/>
  <c r="B64" i="5"/>
  <c r="H62" i="5"/>
  <c r="K62" i="5" s="1"/>
  <c r="C64" i="1"/>
  <c r="B63" i="1"/>
  <c r="E64" i="1" l="1"/>
  <c r="I65" i="5"/>
  <c r="E65" i="5"/>
  <c r="O64" i="1"/>
  <c r="N64" i="1"/>
  <c r="M64" i="1"/>
  <c r="L64" i="1"/>
  <c r="G64" i="5"/>
  <c r="D65" i="5" s="1"/>
  <c r="F65" i="5" s="1"/>
  <c r="R48" i="1"/>
  <c r="T48" i="1"/>
  <c r="C66" i="5"/>
  <c r="B65" i="5"/>
  <c r="H63" i="5"/>
  <c r="K63" i="5" s="1"/>
  <c r="H48" i="1"/>
  <c r="I48" i="1" s="1"/>
  <c r="K48" i="1" s="1"/>
  <c r="Q48" i="1" s="1"/>
  <c r="C65" i="1"/>
  <c r="B64" i="1"/>
  <c r="D49" i="1"/>
  <c r="F49" i="1" s="1"/>
  <c r="E65" i="1" l="1"/>
  <c r="I66" i="5"/>
  <c r="E66" i="5"/>
  <c r="O65" i="1"/>
  <c r="N65" i="1"/>
  <c r="M65" i="1"/>
  <c r="L65" i="1"/>
  <c r="G65" i="5"/>
  <c r="D66" i="5" s="1"/>
  <c r="F66" i="5" s="1"/>
  <c r="J49" i="1"/>
  <c r="G49" i="1"/>
  <c r="R49" i="1" s="1"/>
  <c r="H64" i="5"/>
  <c r="K64" i="5" s="1"/>
  <c r="C67" i="5"/>
  <c r="B66" i="5"/>
  <c r="C66" i="1"/>
  <c r="B65" i="1"/>
  <c r="E66" i="1" l="1"/>
  <c r="I67" i="5"/>
  <c r="E67" i="5"/>
  <c r="O66" i="1"/>
  <c r="N66" i="1"/>
  <c r="M66" i="1"/>
  <c r="L66" i="1"/>
  <c r="G66" i="5"/>
  <c r="D67" i="5" s="1"/>
  <c r="T49" i="1"/>
  <c r="H65" i="5"/>
  <c r="K65" i="5" s="1"/>
  <c r="C68" i="5"/>
  <c r="B67" i="5"/>
  <c r="H49" i="1"/>
  <c r="I49" i="1" s="1"/>
  <c r="K49" i="1" s="1"/>
  <c r="Q49" i="1" s="1"/>
  <c r="C67" i="1"/>
  <c r="B66" i="1"/>
  <c r="D50" i="1"/>
  <c r="F50" i="1" s="1"/>
  <c r="E67" i="1" l="1"/>
  <c r="I68" i="5"/>
  <c r="E68" i="5"/>
  <c r="O67" i="1"/>
  <c r="N67" i="1"/>
  <c r="L67" i="1"/>
  <c r="M67" i="1"/>
  <c r="G67" i="5"/>
  <c r="D68" i="5" s="1"/>
  <c r="F68" i="5" s="1"/>
  <c r="F67" i="5"/>
  <c r="J50" i="1"/>
  <c r="E51" i="1" s="1"/>
  <c r="G50" i="1"/>
  <c r="C69" i="5"/>
  <c r="E69" i="5" s="1"/>
  <c r="B68" i="5"/>
  <c r="H66" i="5"/>
  <c r="K66" i="5" s="1"/>
  <c r="C68" i="1"/>
  <c r="B67" i="1"/>
  <c r="E68" i="1" l="1"/>
  <c r="N68" i="1"/>
  <c r="O68" i="1"/>
  <c r="M68" i="1"/>
  <c r="L68" i="1"/>
  <c r="G68" i="5"/>
  <c r="D69" i="5" s="1"/>
  <c r="F69" i="5" s="1"/>
  <c r="R50" i="1"/>
  <c r="T50" i="1"/>
  <c r="H67" i="5"/>
  <c r="K67" i="5" s="1"/>
  <c r="C70" i="5"/>
  <c r="B69" i="5"/>
  <c r="H50" i="1"/>
  <c r="I50" i="1" s="1"/>
  <c r="K50" i="1" s="1"/>
  <c r="Q50" i="1" s="1"/>
  <c r="C69" i="1"/>
  <c r="B68" i="1"/>
  <c r="D51" i="1"/>
  <c r="E69" i="1" l="1"/>
  <c r="S51" i="1"/>
  <c r="S52" i="1" s="1"/>
  <c r="S53" i="1" s="1"/>
  <c r="S54" i="1" s="1"/>
  <c r="S55" i="1" s="1"/>
  <c r="S56" i="1" s="1"/>
  <c r="S57" i="1" s="1"/>
  <c r="M57" i="1" s="1"/>
  <c r="F51" i="1"/>
  <c r="M51" i="1"/>
  <c r="I70" i="5"/>
  <c r="E70" i="5"/>
  <c r="G69" i="5"/>
  <c r="D70" i="5" s="1"/>
  <c r="F70" i="5" s="1"/>
  <c r="J51" i="1"/>
  <c r="G51" i="1"/>
  <c r="T51" i="1" s="1"/>
  <c r="N51" i="1" s="1"/>
  <c r="H68" i="5"/>
  <c r="K68" i="5" s="1"/>
  <c r="C71" i="5"/>
  <c r="B70" i="5"/>
  <c r="C70" i="1"/>
  <c r="B69" i="1"/>
  <c r="E70" i="1" l="1"/>
  <c r="S70" i="1" s="1"/>
  <c r="I71" i="5"/>
  <c r="E71" i="5"/>
  <c r="O70" i="1"/>
  <c r="M70" i="1"/>
  <c r="N70" i="1"/>
  <c r="L70" i="1"/>
  <c r="G70" i="5"/>
  <c r="D71" i="5" s="1"/>
  <c r="F71" i="5" s="1"/>
  <c r="R51" i="1"/>
  <c r="O51" i="1" s="1"/>
  <c r="H51" i="1"/>
  <c r="I51" i="1" s="1"/>
  <c r="K51" i="1" s="1"/>
  <c r="Q51" i="1" s="1"/>
  <c r="L51" i="1" s="1"/>
  <c r="C72" i="5"/>
  <c r="B71" i="5"/>
  <c r="H69" i="5"/>
  <c r="K69" i="5" s="1"/>
  <c r="I69" i="5" s="1"/>
  <c r="C71" i="1"/>
  <c r="B70" i="1"/>
  <c r="D52" i="1"/>
  <c r="F52" i="1" s="1"/>
  <c r="E71" i="1" l="1"/>
  <c r="S71" i="1" s="1"/>
  <c r="I72" i="5"/>
  <c r="E72" i="5"/>
  <c r="O71" i="1"/>
  <c r="N71" i="1"/>
  <c r="L71" i="1"/>
  <c r="M71" i="1"/>
  <c r="G71" i="5"/>
  <c r="D72" i="5" s="1"/>
  <c r="F72" i="5" s="1"/>
  <c r="J52" i="1"/>
  <c r="G52" i="1"/>
  <c r="H70" i="5"/>
  <c r="K70" i="5" s="1"/>
  <c r="C73" i="5"/>
  <c r="B72" i="5"/>
  <c r="C72" i="1"/>
  <c r="B71" i="1"/>
  <c r="E72" i="1" l="1"/>
  <c r="S72" i="1" s="1"/>
  <c r="I73" i="5"/>
  <c r="E73" i="5"/>
  <c r="O72" i="1"/>
  <c r="N72" i="1"/>
  <c r="L72" i="1"/>
  <c r="M72" i="1"/>
  <c r="G72" i="5"/>
  <c r="D73" i="5" s="1"/>
  <c r="F73" i="5" s="1"/>
  <c r="R52" i="1"/>
  <c r="T52" i="1"/>
  <c r="H71" i="5"/>
  <c r="K71" i="5" s="1"/>
  <c r="C74" i="5"/>
  <c r="B73" i="5"/>
  <c r="C73" i="1"/>
  <c r="B72" i="1"/>
  <c r="H52" i="1"/>
  <c r="I52" i="1" s="1"/>
  <c r="K52" i="1" s="1"/>
  <c r="Q52" i="1" s="1"/>
  <c r="D53" i="1"/>
  <c r="F53" i="1" s="1"/>
  <c r="E73" i="1" l="1"/>
  <c r="S73" i="1" s="1"/>
  <c r="I74" i="5"/>
  <c r="E74" i="5"/>
  <c r="O73" i="1"/>
  <c r="N73" i="1"/>
  <c r="M73" i="1"/>
  <c r="L73" i="1"/>
  <c r="G73" i="5"/>
  <c r="D74" i="5" s="1"/>
  <c r="F74" i="5" s="1"/>
  <c r="J53" i="1"/>
  <c r="G53" i="1"/>
  <c r="R53" i="1" s="1"/>
  <c r="H72" i="5"/>
  <c r="K72" i="5" s="1"/>
  <c r="C75" i="5"/>
  <c r="E75" i="5" s="1"/>
  <c r="B74" i="5"/>
  <c r="C74" i="1"/>
  <c r="B73" i="1"/>
  <c r="E74" i="1" l="1"/>
  <c r="S74" i="1" s="1"/>
  <c r="O74" i="1"/>
  <c r="N74" i="1"/>
  <c r="M74" i="1"/>
  <c r="L74" i="1"/>
  <c r="G74" i="5"/>
  <c r="D75" i="5" s="1"/>
  <c r="F75" i="5" s="1"/>
  <c r="T53" i="1"/>
  <c r="H73" i="5"/>
  <c r="K73" i="5" s="1"/>
  <c r="C76" i="5"/>
  <c r="B75" i="5"/>
  <c r="C75" i="1"/>
  <c r="B74" i="1"/>
  <c r="H53" i="1"/>
  <c r="I53" i="1" s="1"/>
  <c r="K53" i="1" s="1"/>
  <c r="Q53" i="1" s="1"/>
  <c r="D54" i="1"/>
  <c r="F54" i="1" s="1"/>
  <c r="E75" i="1" l="1"/>
  <c r="S75" i="1" s="1"/>
  <c r="M75" i="1" s="1"/>
  <c r="I76" i="5"/>
  <c r="E76" i="5"/>
  <c r="G75" i="5"/>
  <c r="D76" i="5" s="1"/>
  <c r="F76" i="5" s="1"/>
  <c r="J54" i="1"/>
  <c r="G54" i="1"/>
  <c r="R54" i="1" s="1"/>
  <c r="H74" i="5"/>
  <c r="K74" i="5" s="1"/>
  <c r="C77" i="5"/>
  <c r="B76" i="5"/>
  <c r="C76" i="1"/>
  <c r="B75" i="1"/>
  <c r="G76" i="5" l="1"/>
  <c r="E76" i="1"/>
  <c r="S76" i="1" s="1"/>
  <c r="I77" i="5"/>
  <c r="E77" i="5"/>
  <c r="O76" i="1"/>
  <c r="N76" i="1"/>
  <c r="L76" i="1"/>
  <c r="M76" i="1"/>
  <c r="T54" i="1"/>
  <c r="D77" i="5"/>
  <c r="F77" i="5" s="1"/>
  <c r="H75" i="5"/>
  <c r="K75" i="5" s="1"/>
  <c r="I75" i="5" s="1"/>
  <c r="C78" i="5"/>
  <c r="B77" i="5"/>
  <c r="H54" i="1"/>
  <c r="I54" i="1" s="1"/>
  <c r="K54" i="1" s="1"/>
  <c r="Q54" i="1" s="1"/>
  <c r="C77" i="1"/>
  <c r="B76" i="1"/>
  <c r="D55" i="1"/>
  <c r="F55" i="1" s="1"/>
  <c r="E77" i="1" l="1"/>
  <c r="I78" i="5"/>
  <c r="E78" i="5"/>
  <c r="N77" i="1"/>
  <c r="O77" i="1"/>
  <c r="M77" i="1"/>
  <c r="L77" i="1"/>
  <c r="G77" i="5"/>
  <c r="D78" i="5" s="1"/>
  <c r="F78" i="5" s="1"/>
  <c r="S77" i="1"/>
  <c r="J55" i="1"/>
  <c r="G55" i="1"/>
  <c r="C79" i="5"/>
  <c r="B78" i="5"/>
  <c r="H76" i="5"/>
  <c r="K76" i="5" s="1"/>
  <c r="C78" i="1"/>
  <c r="B77" i="1"/>
  <c r="G78" i="5" l="1"/>
  <c r="D79" i="5" s="1"/>
  <c r="F79" i="5" s="1"/>
  <c r="E78" i="1"/>
  <c r="S78" i="1" s="1"/>
  <c r="I79" i="5"/>
  <c r="E79" i="5"/>
  <c r="O78" i="1"/>
  <c r="N78" i="1"/>
  <c r="M78" i="1"/>
  <c r="L78" i="1"/>
  <c r="R55" i="1"/>
  <c r="T55" i="1"/>
  <c r="H77" i="5"/>
  <c r="K77" i="5" s="1"/>
  <c r="C80" i="5"/>
  <c r="B79" i="5"/>
  <c r="H55" i="1"/>
  <c r="I55" i="1" s="1"/>
  <c r="K55" i="1" s="1"/>
  <c r="Q55" i="1" s="1"/>
  <c r="C79" i="1"/>
  <c r="B78" i="1"/>
  <c r="D56" i="1"/>
  <c r="F56" i="1" s="1"/>
  <c r="E79" i="1" l="1"/>
  <c r="I80" i="5"/>
  <c r="E80" i="5"/>
  <c r="O79" i="1"/>
  <c r="N79" i="1"/>
  <c r="L79" i="1"/>
  <c r="M79" i="1"/>
  <c r="G79" i="5"/>
  <c r="D80" i="5" s="1"/>
  <c r="S79" i="1"/>
  <c r="J56" i="1"/>
  <c r="G56" i="1"/>
  <c r="R56" i="1" s="1"/>
  <c r="C81" i="5"/>
  <c r="B80" i="5"/>
  <c r="H78" i="5"/>
  <c r="K78" i="5" s="1"/>
  <c r="C80" i="1"/>
  <c r="B79" i="1"/>
  <c r="E80" i="1" l="1"/>
  <c r="S80" i="1" s="1"/>
  <c r="O80" i="1"/>
  <c r="N80" i="1"/>
  <c r="L80" i="1"/>
  <c r="M80" i="1"/>
  <c r="G80" i="5"/>
  <c r="D81" i="5" s="1"/>
  <c r="F80" i="5"/>
  <c r="T56" i="1"/>
  <c r="C82" i="5"/>
  <c r="B81" i="5"/>
  <c r="H79" i="5"/>
  <c r="K79" i="5" s="1"/>
  <c r="C81" i="1"/>
  <c r="B80" i="1"/>
  <c r="H56" i="1"/>
  <c r="I56" i="1" s="1"/>
  <c r="K56" i="1" s="1"/>
  <c r="Q56" i="1" s="1"/>
  <c r="D57" i="1"/>
  <c r="F57" i="1" s="1"/>
  <c r="E81" i="5" l="1"/>
  <c r="G81" i="5" s="1"/>
  <c r="D82" i="5" s="1"/>
  <c r="F82" i="5" s="1"/>
  <c r="I82" i="5"/>
  <c r="E82" i="5"/>
  <c r="F81" i="5"/>
  <c r="J57" i="1"/>
  <c r="G57" i="1"/>
  <c r="R57" i="1" s="1"/>
  <c r="O57" i="1" s="1"/>
  <c r="H80" i="5"/>
  <c r="K80" i="5" s="1"/>
  <c r="C83" i="5"/>
  <c r="B82" i="5"/>
  <c r="C82" i="1"/>
  <c r="B81" i="1"/>
  <c r="E82" i="1" l="1"/>
  <c r="S82" i="1" s="1"/>
  <c r="I83" i="5"/>
  <c r="E83" i="5"/>
  <c r="O82" i="1"/>
  <c r="N82" i="1"/>
  <c r="M82" i="1"/>
  <c r="L82" i="1"/>
  <c r="G82" i="5"/>
  <c r="D83" i="5" s="1"/>
  <c r="H82" i="5"/>
  <c r="K82" i="5" s="1"/>
  <c r="T57" i="1"/>
  <c r="N57" i="1" s="1"/>
  <c r="H57" i="1"/>
  <c r="I57" i="1" s="1"/>
  <c r="K57" i="1" s="1"/>
  <c r="Q57" i="1" s="1"/>
  <c r="L57" i="1" s="1"/>
  <c r="C84" i="5"/>
  <c r="B83" i="5"/>
  <c r="H81" i="5"/>
  <c r="K81" i="5" s="1"/>
  <c r="I81" i="5" s="1"/>
  <c r="C83" i="1"/>
  <c r="B82" i="1"/>
  <c r="D58" i="1"/>
  <c r="F58" i="1" s="1"/>
  <c r="G83" i="5" l="1"/>
  <c r="F83" i="5"/>
  <c r="H83" i="5" s="1"/>
  <c r="E83" i="1"/>
  <c r="S83" i="1" s="1"/>
  <c r="I84" i="5"/>
  <c r="E84" i="5"/>
  <c r="O83" i="1"/>
  <c r="N83" i="1"/>
  <c r="M83" i="1"/>
  <c r="L83" i="1"/>
  <c r="K83" i="5"/>
  <c r="D84" i="5"/>
  <c r="F84" i="5" s="1"/>
  <c r="J58" i="1"/>
  <c r="G58" i="1"/>
  <c r="C85" i="5"/>
  <c r="B84" i="5"/>
  <c r="C84" i="1"/>
  <c r="B83" i="1"/>
  <c r="H84" i="5" l="1"/>
  <c r="K84" i="5" s="1"/>
  <c r="E84" i="1"/>
  <c r="S84" i="1" s="1"/>
  <c r="I85" i="5"/>
  <c r="E85" i="5"/>
  <c r="O84" i="1"/>
  <c r="N84" i="1"/>
  <c r="M84" i="1"/>
  <c r="L84" i="1"/>
  <c r="G84" i="5"/>
  <c r="D85" i="5" s="1"/>
  <c r="F85" i="5" s="1"/>
  <c r="R58" i="1"/>
  <c r="T58" i="1"/>
  <c r="H58" i="1"/>
  <c r="I58" i="1" s="1"/>
  <c r="K58" i="1" s="1"/>
  <c r="Q58" i="1" s="1"/>
  <c r="C86" i="5"/>
  <c r="E86" i="5" s="1"/>
  <c r="B85" i="5"/>
  <c r="C85" i="1"/>
  <c r="B84" i="1"/>
  <c r="D59" i="1"/>
  <c r="F59" i="1" s="1"/>
  <c r="H85" i="5" l="1"/>
  <c r="K85" i="5" s="1"/>
  <c r="E85" i="1"/>
  <c r="S85" i="1" s="1"/>
  <c r="O85" i="1"/>
  <c r="N85" i="1"/>
  <c r="L85" i="1"/>
  <c r="M85" i="1"/>
  <c r="G85" i="5"/>
  <c r="D86" i="5" s="1"/>
  <c r="J59" i="1"/>
  <c r="G59" i="1"/>
  <c r="R59" i="1" s="1"/>
  <c r="C87" i="5"/>
  <c r="B86" i="5"/>
  <c r="C86" i="1"/>
  <c r="B85" i="1"/>
  <c r="F86" i="5" l="1"/>
  <c r="H86" i="5" s="1"/>
  <c r="K86" i="5" s="1"/>
  <c r="I86" i="5" s="1"/>
  <c r="G86" i="5"/>
  <c r="D87" i="5" s="1"/>
  <c r="E86" i="1"/>
  <c r="I87" i="5"/>
  <c r="E87" i="5"/>
  <c r="T59" i="1"/>
  <c r="H59" i="1"/>
  <c r="I59" i="1" s="1"/>
  <c r="K59" i="1" s="1"/>
  <c r="Q59" i="1" s="1"/>
  <c r="C88" i="5"/>
  <c r="B87" i="5"/>
  <c r="C87" i="1"/>
  <c r="B86" i="1"/>
  <c r="D60" i="1"/>
  <c r="F60" i="1" s="1"/>
  <c r="G87" i="5" l="1"/>
  <c r="D88" i="5" s="1"/>
  <c r="F87" i="5"/>
  <c r="H87" i="5" s="1"/>
  <c r="K87" i="5" s="1"/>
  <c r="E87" i="1"/>
  <c r="I88" i="5"/>
  <c r="E88" i="5"/>
  <c r="N87" i="1"/>
  <c r="O87" i="1"/>
  <c r="M87" i="1"/>
  <c r="L87" i="1"/>
  <c r="J60" i="1"/>
  <c r="E61" i="1" s="1"/>
  <c r="S61" i="1" s="1"/>
  <c r="G60" i="1"/>
  <c r="R60" i="1" s="1"/>
  <c r="C89" i="5"/>
  <c r="B88" i="5"/>
  <c r="C88" i="1"/>
  <c r="B87" i="1"/>
  <c r="F88" i="5" l="1"/>
  <c r="H88" i="5" s="1"/>
  <c r="K88" i="5" s="1"/>
  <c r="G88" i="5"/>
  <c r="D89" i="5" s="1"/>
  <c r="M61" i="1"/>
  <c r="S62" i="1"/>
  <c r="S63" i="1" s="1"/>
  <c r="S64" i="1" s="1"/>
  <c r="S65" i="1" s="1"/>
  <c r="S66" i="1" s="1"/>
  <c r="S67" i="1" s="1"/>
  <c r="S68" i="1" s="1"/>
  <c r="S69" i="1" s="1"/>
  <c r="M69" i="1" s="1"/>
  <c r="E88" i="1"/>
  <c r="I89" i="5"/>
  <c r="E89" i="5"/>
  <c r="O88" i="1"/>
  <c r="M88" i="1"/>
  <c r="L88" i="1"/>
  <c r="N88" i="1"/>
  <c r="T60" i="1"/>
  <c r="H60" i="1"/>
  <c r="I60" i="1" s="1"/>
  <c r="K60" i="1" s="1"/>
  <c r="Q60" i="1" s="1"/>
  <c r="C90" i="5"/>
  <c r="B89" i="5"/>
  <c r="C89" i="1"/>
  <c r="B88" i="1"/>
  <c r="D61" i="1"/>
  <c r="F61" i="1" s="1"/>
  <c r="G89" i="5" l="1"/>
  <c r="D90" i="5" s="1"/>
  <c r="F89" i="5"/>
  <c r="H89" i="5" s="1"/>
  <c r="K89" i="5" s="1"/>
  <c r="E89" i="1"/>
  <c r="I90" i="5"/>
  <c r="E90" i="5"/>
  <c r="O89" i="1"/>
  <c r="N89" i="1"/>
  <c r="L89" i="1"/>
  <c r="M89" i="1"/>
  <c r="J61" i="1"/>
  <c r="G61" i="1"/>
  <c r="R61" i="1" s="1"/>
  <c r="O61" i="1" s="1"/>
  <c r="C91" i="5"/>
  <c r="B90" i="5"/>
  <c r="C90" i="1"/>
  <c r="B89" i="1"/>
  <c r="G90" i="5" l="1"/>
  <c r="F90" i="5"/>
  <c r="H90" i="5" s="1"/>
  <c r="K90" i="5" s="1"/>
  <c r="E90" i="1"/>
  <c r="I91" i="5"/>
  <c r="E91" i="5"/>
  <c r="O90" i="1"/>
  <c r="N90" i="1"/>
  <c r="L90" i="1"/>
  <c r="M90" i="1"/>
  <c r="T61" i="1"/>
  <c r="N61" i="1" s="1"/>
  <c r="D91" i="5"/>
  <c r="F91" i="5" s="1"/>
  <c r="C92" i="5"/>
  <c r="B91" i="5"/>
  <c r="C91" i="1"/>
  <c r="B90" i="1"/>
  <c r="H61" i="1"/>
  <c r="I61" i="1" s="1"/>
  <c r="K61" i="1" s="1"/>
  <c r="Q61" i="1" s="1"/>
  <c r="L61" i="1" s="1"/>
  <c r="D62" i="1"/>
  <c r="F62" i="1" s="1"/>
  <c r="H91" i="5" l="1"/>
  <c r="K91" i="5" s="1"/>
  <c r="G91" i="5"/>
  <c r="D92" i="5" s="1"/>
  <c r="G92" i="5" s="1"/>
  <c r="E91" i="1"/>
  <c r="I92" i="5"/>
  <c r="E92" i="5"/>
  <c r="O91" i="1"/>
  <c r="N91" i="1"/>
  <c r="M91" i="1"/>
  <c r="L91" i="1"/>
  <c r="J62" i="1"/>
  <c r="G62" i="1"/>
  <c r="C93" i="5"/>
  <c r="B92" i="5"/>
  <c r="C92" i="1"/>
  <c r="B91" i="1"/>
  <c r="F92" i="5" l="1"/>
  <c r="H92" i="5" s="1"/>
  <c r="K92" i="5" s="1"/>
  <c r="E92" i="1"/>
  <c r="E93" i="5"/>
  <c r="O92" i="1"/>
  <c r="M92" i="1"/>
  <c r="L92" i="1"/>
  <c r="N92" i="1"/>
  <c r="D93" i="5"/>
  <c r="F93" i="5" s="1"/>
  <c r="R62" i="1"/>
  <c r="T62" i="1"/>
  <c r="H62" i="1"/>
  <c r="I62" i="1" s="1"/>
  <c r="K62" i="1" s="1"/>
  <c r="Q62" i="1" s="1"/>
  <c r="C94" i="5"/>
  <c r="B93" i="5"/>
  <c r="C93" i="1"/>
  <c r="B92" i="1"/>
  <c r="D63" i="1"/>
  <c r="F63" i="1" s="1"/>
  <c r="H93" i="5" l="1"/>
  <c r="K93" i="5"/>
  <c r="I93" i="5" s="1"/>
  <c r="G93" i="5"/>
  <c r="D94" i="5" s="1"/>
  <c r="E93" i="1"/>
  <c r="I94" i="5"/>
  <c r="E94" i="5"/>
  <c r="J63" i="1"/>
  <c r="G63" i="1"/>
  <c r="R63" i="1" s="1"/>
  <c r="C95" i="5"/>
  <c r="B94" i="5"/>
  <c r="C94" i="1"/>
  <c r="B93" i="1"/>
  <c r="G94" i="5" l="1"/>
  <c r="F94" i="5"/>
  <c r="H94" i="5" s="1"/>
  <c r="K94" i="5" s="1"/>
  <c r="E94" i="1"/>
  <c r="S94" i="1" s="1"/>
  <c r="I95" i="5"/>
  <c r="E95" i="5"/>
  <c r="O94" i="1"/>
  <c r="N94" i="1"/>
  <c r="L94" i="1"/>
  <c r="M94" i="1"/>
  <c r="D95" i="5"/>
  <c r="T63" i="1"/>
  <c r="H63" i="1"/>
  <c r="I63" i="1" s="1"/>
  <c r="K63" i="1" s="1"/>
  <c r="Q63" i="1" s="1"/>
  <c r="C96" i="5"/>
  <c r="B95" i="5"/>
  <c r="C95" i="1"/>
  <c r="B94" i="1"/>
  <c r="D64" i="1"/>
  <c r="F64" i="1" s="1"/>
  <c r="G95" i="5" l="1"/>
  <c r="F95" i="5"/>
  <c r="H95" i="5" s="1"/>
  <c r="K95" i="5" s="1"/>
  <c r="E95" i="1"/>
  <c r="S95" i="1" s="1"/>
  <c r="I96" i="5"/>
  <c r="E96" i="5"/>
  <c r="N95" i="1"/>
  <c r="O95" i="1"/>
  <c r="M95" i="1"/>
  <c r="L95" i="1"/>
  <c r="D96" i="5"/>
  <c r="J64" i="1"/>
  <c r="G64" i="1"/>
  <c r="T64" i="1" s="1"/>
  <c r="C97" i="5"/>
  <c r="B96" i="5"/>
  <c r="C96" i="1"/>
  <c r="B95" i="1"/>
  <c r="G96" i="5" l="1"/>
  <c r="F96" i="5"/>
  <c r="H96" i="5" s="1"/>
  <c r="K96" i="5" s="1"/>
  <c r="E96" i="1"/>
  <c r="I97" i="5"/>
  <c r="E97" i="5"/>
  <c r="O96" i="1"/>
  <c r="N96" i="1"/>
  <c r="M96" i="1"/>
  <c r="L96" i="1"/>
  <c r="R64" i="1"/>
  <c r="S96" i="1"/>
  <c r="D97" i="5"/>
  <c r="H64" i="1"/>
  <c r="I64" i="1" s="1"/>
  <c r="K64" i="1" s="1"/>
  <c r="Q64" i="1" s="1"/>
  <c r="C98" i="5"/>
  <c r="B97" i="5"/>
  <c r="C97" i="1"/>
  <c r="B96" i="1"/>
  <c r="D65" i="1"/>
  <c r="F65" i="1" s="1"/>
  <c r="G97" i="5" l="1"/>
  <c r="F97" i="5"/>
  <c r="H97" i="5" s="1"/>
  <c r="K97" i="5" s="1"/>
  <c r="E97" i="1"/>
  <c r="S97" i="1" s="1"/>
  <c r="I98" i="5"/>
  <c r="E98" i="5"/>
  <c r="O97" i="1"/>
  <c r="N97" i="1"/>
  <c r="L97" i="1"/>
  <c r="M97" i="1"/>
  <c r="D98" i="5"/>
  <c r="G98" i="5" s="1"/>
  <c r="J65" i="1"/>
  <c r="G65" i="1"/>
  <c r="C99" i="5"/>
  <c r="B98" i="5"/>
  <c r="C98" i="1"/>
  <c r="B97" i="1"/>
  <c r="F98" i="5" l="1"/>
  <c r="H98" i="5" s="1"/>
  <c r="K98" i="5" s="1"/>
  <c r="E98" i="1"/>
  <c r="S98" i="1" s="1"/>
  <c r="I99" i="5"/>
  <c r="E99" i="5"/>
  <c r="O98" i="1"/>
  <c r="N98" i="1"/>
  <c r="L98" i="1"/>
  <c r="M98" i="1"/>
  <c r="D99" i="5"/>
  <c r="F99" i="5" s="1"/>
  <c r="R65" i="1"/>
  <c r="T65" i="1"/>
  <c r="H65" i="1"/>
  <c r="I65" i="1" s="1"/>
  <c r="K65" i="1" s="1"/>
  <c r="Q65" i="1" s="1"/>
  <c r="C100" i="5"/>
  <c r="B99" i="5"/>
  <c r="C99" i="1"/>
  <c r="B98" i="1"/>
  <c r="D66" i="1"/>
  <c r="F66" i="1" s="1"/>
  <c r="H99" i="5" l="1"/>
  <c r="K99" i="5" s="1"/>
  <c r="G99" i="5"/>
  <c r="E99" i="1"/>
  <c r="S99" i="1" s="1"/>
  <c r="I100" i="5"/>
  <c r="E100" i="5"/>
  <c r="O99" i="1"/>
  <c r="N99" i="1"/>
  <c r="M99" i="1"/>
  <c r="L99" i="1"/>
  <c r="D100" i="5"/>
  <c r="F100" i="5" s="1"/>
  <c r="H100" i="5" s="1"/>
  <c r="K100" i="5" s="1"/>
  <c r="J66" i="1"/>
  <c r="G66" i="1"/>
  <c r="T66" i="1" s="1"/>
  <c r="C101" i="5"/>
  <c r="B100" i="5"/>
  <c r="C100" i="1"/>
  <c r="B99" i="1"/>
  <c r="G100" i="5" l="1"/>
  <c r="E100" i="1"/>
  <c r="S100" i="1" s="1"/>
  <c r="I101" i="5"/>
  <c r="E101" i="5"/>
  <c r="O100" i="1"/>
  <c r="N100" i="1"/>
  <c r="M100" i="1"/>
  <c r="L100" i="1"/>
  <c r="R66" i="1"/>
  <c r="D101" i="5"/>
  <c r="H66" i="1"/>
  <c r="I66" i="1" s="1"/>
  <c r="K66" i="1" s="1"/>
  <c r="Q66" i="1" s="1"/>
  <c r="C102" i="5"/>
  <c r="B101" i="5"/>
  <c r="C101" i="1"/>
  <c r="B100" i="1"/>
  <c r="D67" i="1"/>
  <c r="F67" i="1" s="1"/>
  <c r="G101" i="5" l="1"/>
  <c r="F101" i="5"/>
  <c r="H101" i="5" s="1"/>
  <c r="K101" i="5" s="1"/>
  <c r="E101" i="1"/>
  <c r="S101" i="1" s="1"/>
  <c r="I102" i="5"/>
  <c r="E102" i="5"/>
  <c r="O101" i="1"/>
  <c r="N101" i="1"/>
  <c r="M101" i="1"/>
  <c r="L101" i="1"/>
  <c r="D102" i="5"/>
  <c r="J67" i="1"/>
  <c r="G67" i="1"/>
  <c r="C103" i="5"/>
  <c r="B102" i="5"/>
  <c r="C102" i="1"/>
  <c r="B101" i="1"/>
  <c r="G102" i="5" l="1"/>
  <c r="F102" i="5"/>
  <c r="H102" i="5" s="1"/>
  <c r="K102" i="5" s="1"/>
  <c r="E102" i="1"/>
  <c r="S102" i="1" s="1"/>
  <c r="I103" i="5"/>
  <c r="E103" i="5"/>
  <c r="O102" i="1"/>
  <c r="N102" i="1"/>
  <c r="L102" i="1"/>
  <c r="M102" i="1"/>
  <c r="D103" i="5"/>
  <c r="F103" i="5" s="1"/>
  <c r="R67" i="1"/>
  <c r="T67" i="1"/>
  <c r="H67" i="1"/>
  <c r="I67" i="1" s="1"/>
  <c r="K67" i="1" s="1"/>
  <c r="Q67" i="1" s="1"/>
  <c r="C104" i="5"/>
  <c r="B103" i="5"/>
  <c r="C103" i="1"/>
  <c r="B102" i="1"/>
  <c r="D68" i="1"/>
  <c r="F68" i="1" s="1"/>
  <c r="G103" i="5" l="1"/>
  <c r="H103" i="5"/>
  <c r="K103" i="5"/>
  <c r="E103" i="1"/>
  <c r="S103" i="1" s="1"/>
  <c r="I104" i="5"/>
  <c r="E104" i="5"/>
  <c r="O103" i="1"/>
  <c r="N103" i="1"/>
  <c r="M103" i="1"/>
  <c r="L103" i="1"/>
  <c r="D104" i="5"/>
  <c r="J68" i="1"/>
  <c r="G68" i="1"/>
  <c r="R68" i="1" s="1"/>
  <c r="C105" i="5"/>
  <c r="B104" i="5"/>
  <c r="C104" i="1"/>
  <c r="B103" i="1"/>
  <c r="G104" i="5" l="1"/>
  <c r="F104" i="5"/>
  <c r="H104" i="5" s="1"/>
  <c r="K104" i="5" s="1"/>
  <c r="E104" i="1"/>
  <c r="E105" i="5"/>
  <c r="O104" i="1"/>
  <c r="M104" i="1"/>
  <c r="N104" i="1"/>
  <c r="L104" i="1"/>
  <c r="S104" i="1"/>
  <c r="D105" i="5"/>
  <c r="F105" i="5" s="1"/>
  <c r="T68" i="1"/>
  <c r="H68" i="1"/>
  <c r="I68" i="1" s="1"/>
  <c r="K68" i="1" s="1"/>
  <c r="Q68" i="1" s="1"/>
  <c r="C106" i="5"/>
  <c r="B105" i="5"/>
  <c r="C105" i="1"/>
  <c r="B104" i="1"/>
  <c r="D69" i="1"/>
  <c r="F69" i="1" s="1"/>
  <c r="G105" i="5" l="1"/>
  <c r="H105" i="5"/>
  <c r="K105" i="5" s="1"/>
  <c r="I105" i="5" s="1"/>
  <c r="E105" i="1"/>
  <c r="S105" i="1" s="1"/>
  <c r="M105" i="1" s="1"/>
  <c r="I106" i="5"/>
  <c r="E106" i="5"/>
  <c r="D106" i="5"/>
  <c r="J69" i="1"/>
  <c r="G69" i="1"/>
  <c r="R69" i="1" s="1"/>
  <c r="O69" i="1" s="1"/>
  <c r="C107" i="5"/>
  <c r="B106" i="5"/>
  <c r="C106" i="1"/>
  <c r="B105" i="1"/>
  <c r="G106" i="5" l="1"/>
  <c r="F106" i="5"/>
  <c r="H106" i="5" s="1"/>
  <c r="K106" i="5" s="1"/>
  <c r="E106" i="1"/>
  <c r="S106" i="1" s="1"/>
  <c r="I107" i="5"/>
  <c r="E107" i="5"/>
  <c r="O106" i="1"/>
  <c r="N106" i="1"/>
  <c r="L106" i="1"/>
  <c r="M106" i="1"/>
  <c r="D107" i="5"/>
  <c r="G107" i="5" s="1"/>
  <c r="T69" i="1"/>
  <c r="N69" i="1" s="1"/>
  <c r="H69" i="1"/>
  <c r="I69" i="1" s="1"/>
  <c r="K69" i="1" s="1"/>
  <c r="Q69" i="1" s="1"/>
  <c r="L69" i="1" s="1"/>
  <c r="C108" i="5"/>
  <c r="B107" i="5"/>
  <c r="C107" i="1"/>
  <c r="B106" i="1"/>
  <c r="D70" i="1"/>
  <c r="F70" i="1" s="1"/>
  <c r="F107" i="5" l="1"/>
  <c r="H107" i="5" s="1"/>
  <c r="K107" i="5" s="1"/>
  <c r="E107" i="1"/>
  <c r="S107" i="1" s="1"/>
  <c r="I108" i="5"/>
  <c r="E108" i="5"/>
  <c r="G108" i="5" s="1"/>
  <c r="O107" i="1"/>
  <c r="N107" i="1"/>
  <c r="M107" i="1"/>
  <c r="L107" i="1"/>
  <c r="D108" i="5"/>
  <c r="F108" i="5" s="1"/>
  <c r="J70" i="1"/>
  <c r="G70" i="1"/>
  <c r="C109" i="5"/>
  <c r="B108" i="5"/>
  <c r="C108" i="1"/>
  <c r="B107" i="1"/>
  <c r="H108" i="5" l="1"/>
  <c r="K108" i="5" s="1"/>
  <c r="E108" i="1"/>
  <c r="S108" i="1" s="1"/>
  <c r="I109" i="5"/>
  <c r="E109" i="5"/>
  <c r="O108" i="1"/>
  <c r="M108" i="1"/>
  <c r="L108" i="1"/>
  <c r="N108" i="1"/>
  <c r="D109" i="5"/>
  <c r="R70" i="1"/>
  <c r="T70" i="1"/>
  <c r="H70" i="1"/>
  <c r="I70" i="1" s="1"/>
  <c r="K70" i="1" s="1"/>
  <c r="Q70" i="1" s="1"/>
  <c r="C110" i="5"/>
  <c r="B109" i="5"/>
  <c r="C109" i="1"/>
  <c r="B108" i="1"/>
  <c r="D71" i="1"/>
  <c r="F71" i="1" s="1"/>
  <c r="G109" i="5" l="1"/>
  <c r="F109" i="5"/>
  <c r="H109" i="5" s="1"/>
  <c r="K109" i="5" s="1"/>
  <c r="E109" i="1"/>
  <c r="S109" i="1" s="1"/>
  <c r="I110" i="5"/>
  <c r="E110" i="5"/>
  <c r="O109" i="1"/>
  <c r="N109" i="1"/>
  <c r="M109" i="1"/>
  <c r="L109" i="1"/>
  <c r="D110" i="5"/>
  <c r="J71" i="1"/>
  <c r="G71" i="1"/>
  <c r="R71" i="1" s="1"/>
  <c r="C111" i="5"/>
  <c r="B110" i="5"/>
  <c r="C110" i="1"/>
  <c r="B109" i="1"/>
  <c r="G110" i="5" l="1"/>
  <c r="F110" i="5"/>
  <c r="H110" i="5" s="1"/>
  <c r="K110" i="5"/>
  <c r="E110" i="1"/>
  <c r="S110" i="1" s="1"/>
  <c r="I111" i="5"/>
  <c r="E111" i="5"/>
  <c r="O110" i="1"/>
  <c r="N110" i="1"/>
  <c r="L110" i="1"/>
  <c r="M110" i="1"/>
  <c r="D111" i="5"/>
  <c r="F111" i="5" s="1"/>
  <c r="T71" i="1"/>
  <c r="H71" i="1"/>
  <c r="I71" i="1" s="1"/>
  <c r="K71" i="1" s="1"/>
  <c r="Q71" i="1" s="1"/>
  <c r="C112" i="5"/>
  <c r="B111" i="5"/>
  <c r="C111" i="1"/>
  <c r="B110" i="1"/>
  <c r="D72" i="1"/>
  <c r="F72" i="1" s="1"/>
  <c r="H111" i="5" l="1"/>
  <c r="K111" i="5" s="1"/>
  <c r="G111" i="5"/>
  <c r="D112" i="5" s="1"/>
  <c r="E111" i="1"/>
  <c r="S111" i="1" s="1"/>
  <c r="I112" i="5"/>
  <c r="E112" i="5"/>
  <c r="O111" i="1"/>
  <c r="N111" i="1"/>
  <c r="M111" i="1"/>
  <c r="L111" i="1"/>
  <c r="J72" i="1"/>
  <c r="G72" i="1"/>
  <c r="T72" i="1" s="1"/>
  <c r="C113" i="5"/>
  <c r="B112" i="5"/>
  <c r="C112" i="1"/>
  <c r="B111" i="1"/>
  <c r="G112" i="5" l="1"/>
  <c r="F112" i="5"/>
  <c r="H112" i="5" s="1"/>
  <c r="K112" i="5" s="1"/>
  <c r="E112" i="1"/>
  <c r="S112" i="1" s="1"/>
  <c r="I113" i="5"/>
  <c r="E113" i="5"/>
  <c r="O112" i="1"/>
  <c r="N112" i="1"/>
  <c r="M112" i="1"/>
  <c r="L112" i="1"/>
  <c r="R72" i="1"/>
  <c r="D113" i="5"/>
  <c r="F113" i="5" s="1"/>
  <c r="H72" i="1"/>
  <c r="I72" i="1" s="1"/>
  <c r="K72" i="1" s="1"/>
  <c r="Q72" i="1" s="1"/>
  <c r="C114" i="5"/>
  <c r="B113" i="5"/>
  <c r="C113" i="1"/>
  <c r="B112" i="1"/>
  <c r="D73" i="1"/>
  <c r="F73" i="1" s="1"/>
  <c r="H113" i="5" l="1"/>
  <c r="K113" i="5" s="1"/>
  <c r="G113" i="5"/>
  <c r="D114" i="5" s="1"/>
  <c r="E113" i="1"/>
  <c r="S113" i="1" s="1"/>
  <c r="I114" i="5"/>
  <c r="E114" i="5"/>
  <c r="O113" i="1"/>
  <c r="N113" i="1"/>
  <c r="L113" i="1"/>
  <c r="M113" i="1"/>
  <c r="J73" i="1"/>
  <c r="G73" i="1"/>
  <c r="C115" i="5"/>
  <c r="B114" i="5"/>
  <c r="C114" i="1"/>
  <c r="B113" i="1"/>
  <c r="G114" i="5" l="1"/>
  <c r="F114" i="5"/>
  <c r="H114" i="5" s="1"/>
  <c r="K114" i="5" s="1"/>
  <c r="E114" i="1"/>
  <c r="I115" i="5"/>
  <c r="E115" i="5"/>
  <c r="O114" i="1"/>
  <c r="N114" i="1"/>
  <c r="L114" i="1"/>
  <c r="M114" i="1"/>
  <c r="D115" i="5"/>
  <c r="F115" i="5" s="1"/>
  <c r="R73" i="1"/>
  <c r="T73" i="1"/>
  <c r="S114" i="1"/>
  <c r="H73" i="1"/>
  <c r="I73" i="1" s="1"/>
  <c r="K73" i="1" s="1"/>
  <c r="Q73" i="1" s="1"/>
  <c r="C116" i="5"/>
  <c r="B115" i="5"/>
  <c r="C115" i="1"/>
  <c r="B114" i="1"/>
  <c r="D74" i="1"/>
  <c r="F74" i="1" s="1"/>
  <c r="H115" i="5" l="1"/>
  <c r="K115" i="5" s="1"/>
  <c r="G115" i="5"/>
  <c r="D116" i="5" s="1"/>
  <c r="F116" i="5" s="1"/>
  <c r="E115" i="1"/>
  <c r="S115" i="1" s="1"/>
  <c r="I116" i="5"/>
  <c r="E116" i="5"/>
  <c r="O115" i="1"/>
  <c r="N115" i="1"/>
  <c r="M115" i="1"/>
  <c r="L115" i="1"/>
  <c r="J74" i="1"/>
  <c r="G74" i="1"/>
  <c r="R74" i="1" s="1"/>
  <c r="C117" i="5"/>
  <c r="B116" i="5"/>
  <c r="C116" i="1"/>
  <c r="B115" i="1"/>
  <c r="H116" i="5" l="1"/>
  <c r="K116" i="5"/>
  <c r="G116" i="5"/>
  <c r="D117" i="5" s="1"/>
  <c r="E116" i="1"/>
  <c r="S116" i="1" s="1"/>
  <c r="E117" i="5"/>
  <c r="O116" i="1"/>
  <c r="N116" i="1"/>
  <c r="M116" i="1"/>
  <c r="L116" i="1"/>
  <c r="T74" i="1"/>
  <c r="H74" i="1"/>
  <c r="I74" i="1" s="1"/>
  <c r="K74" i="1" s="1"/>
  <c r="Q74" i="1" s="1"/>
  <c r="C118" i="5"/>
  <c r="B117" i="5"/>
  <c r="C117" i="1"/>
  <c r="B116" i="1"/>
  <c r="D75" i="1"/>
  <c r="F75" i="1" s="1"/>
  <c r="G117" i="5" l="1"/>
  <c r="F117" i="5"/>
  <c r="H117" i="5" s="1"/>
  <c r="K117" i="5" s="1"/>
  <c r="I117" i="5" s="1"/>
  <c r="E117" i="1"/>
  <c r="S117" i="1" s="1"/>
  <c r="M117" i="1" s="1"/>
  <c r="I118" i="5"/>
  <c r="E118" i="5"/>
  <c r="D118" i="5"/>
  <c r="F118" i="5" s="1"/>
  <c r="H118" i="5" s="1"/>
  <c r="K118" i="5" s="1"/>
  <c r="J75" i="1"/>
  <c r="G75" i="1"/>
  <c r="R75" i="1" s="1"/>
  <c r="O75" i="1" s="1"/>
  <c r="C119" i="5"/>
  <c r="B118" i="5"/>
  <c r="C118" i="1"/>
  <c r="B117" i="1"/>
  <c r="G118" i="5" l="1"/>
  <c r="E118" i="1"/>
  <c r="S118" i="1" s="1"/>
  <c r="I119" i="5"/>
  <c r="E119" i="5"/>
  <c r="O118" i="1"/>
  <c r="N118" i="1"/>
  <c r="L118" i="1"/>
  <c r="M118" i="1"/>
  <c r="T75" i="1"/>
  <c r="N75" i="1" s="1"/>
  <c r="D119" i="5"/>
  <c r="F119" i="5" s="1"/>
  <c r="C120" i="5"/>
  <c r="B119" i="5"/>
  <c r="C119" i="1"/>
  <c r="B118" i="1"/>
  <c r="H75" i="1"/>
  <c r="I75" i="1" s="1"/>
  <c r="K75" i="1" s="1"/>
  <c r="Q75" i="1" s="1"/>
  <c r="L75" i="1" s="1"/>
  <c r="D76" i="1"/>
  <c r="F76" i="1" s="1"/>
  <c r="H119" i="5" l="1"/>
  <c r="K119" i="5" s="1"/>
  <c r="G119" i="5"/>
  <c r="E119" i="1"/>
  <c r="S119" i="1" s="1"/>
  <c r="I120" i="5"/>
  <c r="E120" i="5"/>
  <c r="O119" i="1"/>
  <c r="N119" i="1"/>
  <c r="M119" i="1"/>
  <c r="L119" i="1"/>
  <c r="D120" i="5"/>
  <c r="F120" i="5" s="1"/>
  <c r="J76" i="1"/>
  <c r="G76" i="1"/>
  <c r="T76" i="1" s="1"/>
  <c r="C121" i="5"/>
  <c r="B120" i="5"/>
  <c r="C120" i="1"/>
  <c r="B119" i="1"/>
  <c r="H120" i="5" l="1"/>
  <c r="K120" i="5" s="1"/>
  <c r="G120" i="5"/>
  <c r="E120" i="1"/>
  <c r="S120" i="1" s="1"/>
  <c r="I121" i="5"/>
  <c r="E121" i="5"/>
  <c r="O120" i="1"/>
  <c r="M120" i="1"/>
  <c r="L120" i="1"/>
  <c r="N120" i="1"/>
  <c r="R76" i="1"/>
  <c r="D121" i="5"/>
  <c r="F121" i="5" s="1"/>
  <c r="H76" i="1"/>
  <c r="I76" i="1" s="1"/>
  <c r="K76" i="1" s="1"/>
  <c r="Q76" i="1" s="1"/>
  <c r="C122" i="5"/>
  <c r="B121" i="5"/>
  <c r="C121" i="1"/>
  <c r="B120" i="1"/>
  <c r="D77" i="1"/>
  <c r="F77" i="1" s="1"/>
  <c r="H121" i="5" l="1"/>
  <c r="K121" i="5" s="1"/>
  <c r="G121" i="5"/>
  <c r="E121" i="1"/>
  <c r="S121" i="1" s="1"/>
  <c r="I122" i="5"/>
  <c r="E122" i="5"/>
  <c r="O121" i="1"/>
  <c r="N121" i="1"/>
  <c r="L121" i="1"/>
  <c r="M121" i="1"/>
  <c r="D122" i="5"/>
  <c r="F122" i="5" s="1"/>
  <c r="J77" i="1"/>
  <c r="G77" i="1"/>
  <c r="C123" i="5"/>
  <c r="B122" i="5"/>
  <c r="C122" i="1"/>
  <c r="B121" i="1"/>
  <c r="H122" i="5" l="1"/>
  <c r="K122" i="5" s="1"/>
  <c r="G122" i="5"/>
  <c r="E122" i="1"/>
  <c r="S122" i="1" s="1"/>
  <c r="I123" i="5"/>
  <c r="E123" i="5"/>
  <c r="O122" i="1"/>
  <c r="N122" i="1"/>
  <c r="L122" i="1"/>
  <c r="M122" i="1"/>
  <c r="R77" i="1"/>
  <c r="T77" i="1"/>
  <c r="D123" i="5"/>
  <c r="F123" i="5" s="1"/>
  <c r="H77" i="1"/>
  <c r="I77" i="1" s="1"/>
  <c r="K77" i="1" s="1"/>
  <c r="Q77" i="1" s="1"/>
  <c r="C124" i="5"/>
  <c r="B123" i="5"/>
  <c r="C123" i="1"/>
  <c r="B122" i="1"/>
  <c r="D78" i="1"/>
  <c r="F78" i="1" s="1"/>
  <c r="H123" i="5" l="1"/>
  <c r="K123" i="5" s="1"/>
  <c r="G123" i="5"/>
  <c r="D124" i="5" s="1"/>
  <c r="E123" i="1"/>
  <c r="S123" i="1" s="1"/>
  <c r="I124" i="5"/>
  <c r="E124" i="5"/>
  <c r="O123" i="1"/>
  <c r="N123" i="1"/>
  <c r="M123" i="1"/>
  <c r="L123" i="1"/>
  <c r="J78" i="1"/>
  <c r="G78" i="1"/>
  <c r="R78" i="1" s="1"/>
  <c r="C125" i="5"/>
  <c r="B124" i="5"/>
  <c r="C124" i="1"/>
  <c r="B123" i="1"/>
  <c r="G124" i="5" l="1"/>
  <c r="D125" i="5" s="1"/>
  <c r="F124" i="5"/>
  <c r="H124" i="5" s="1"/>
  <c r="K124" i="5" s="1"/>
  <c r="E124" i="1"/>
  <c r="S124" i="1" s="1"/>
  <c r="I125" i="5"/>
  <c r="E125" i="5"/>
  <c r="O124" i="1"/>
  <c r="M124" i="1"/>
  <c r="L124" i="1"/>
  <c r="N124" i="1"/>
  <c r="T78" i="1"/>
  <c r="C126" i="5"/>
  <c r="B125" i="5"/>
  <c r="C125" i="1"/>
  <c r="B124" i="1"/>
  <c r="H78" i="1"/>
  <c r="I78" i="1" s="1"/>
  <c r="K78" i="1" s="1"/>
  <c r="Q78" i="1" s="1"/>
  <c r="D79" i="1"/>
  <c r="F79" i="1" s="1"/>
  <c r="G125" i="5" l="1"/>
  <c r="F125" i="5"/>
  <c r="H125" i="5" s="1"/>
  <c r="K125" i="5" s="1"/>
  <c r="E125" i="1"/>
  <c r="S125" i="1" s="1"/>
  <c r="I126" i="5"/>
  <c r="E126" i="5"/>
  <c r="O125" i="1"/>
  <c r="N125" i="1"/>
  <c r="M125" i="1"/>
  <c r="L125" i="1"/>
  <c r="D126" i="5"/>
  <c r="J79" i="1"/>
  <c r="G79" i="1"/>
  <c r="R79" i="1" s="1"/>
  <c r="C127" i="5"/>
  <c r="B126" i="5"/>
  <c r="C126" i="1"/>
  <c r="B125" i="1"/>
  <c r="G126" i="5" l="1"/>
  <c r="D127" i="5" s="1"/>
  <c r="F127" i="5" s="1"/>
  <c r="F126" i="5"/>
  <c r="H126" i="5" s="1"/>
  <c r="K126" i="5" s="1"/>
  <c r="E126" i="1"/>
  <c r="S126" i="1" s="1"/>
  <c r="I127" i="5"/>
  <c r="E127" i="5"/>
  <c r="O126" i="1"/>
  <c r="N126" i="1"/>
  <c r="L126" i="1"/>
  <c r="M126" i="1"/>
  <c r="T79" i="1"/>
  <c r="C128" i="5"/>
  <c r="B127" i="5"/>
  <c r="C127" i="1"/>
  <c r="B126" i="1"/>
  <c r="H79" i="1"/>
  <c r="I79" i="1" s="1"/>
  <c r="K79" i="1" s="1"/>
  <c r="Q79" i="1" s="1"/>
  <c r="D80" i="1"/>
  <c r="F80" i="1" s="1"/>
  <c r="H127" i="5" l="1"/>
  <c r="K127" i="5"/>
  <c r="G127" i="5"/>
  <c r="D128" i="5" s="1"/>
  <c r="E127" i="1"/>
  <c r="S127" i="1" s="1"/>
  <c r="I128" i="5"/>
  <c r="E128" i="5"/>
  <c r="N127" i="1"/>
  <c r="M127" i="1"/>
  <c r="O127" i="1"/>
  <c r="L127" i="1"/>
  <c r="J80" i="1"/>
  <c r="E81" i="1" s="1"/>
  <c r="G80" i="1"/>
  <c r="C129" i="5"/>
  <c r="B128" i="5"/>
  <c r="C128" i="1"/>
  <c r="B127" i="1"/>
  <c r="G128" i="5" l="1"/>
  <c r="D129" i="5" s="1"/>
  <c r="F128" i="5"/>
  <c r="H128" i="5" s="1"/>
  <c r="K128" i="5" s="1"/>
  <c r="E128" i="1"/>
  <c r="S128" i="1" s="1"/>
  <c r="E129" i="5"/>
  <c r="O128" i="1"/>
  <c r="N128" i="1"/>
  <c r="M128" i="1"/>
  <c r="L128" i="1"/>
  <c r="R80" i="1"/>
  <c r="T80" i="1"/>
  <c r="H80" i="1"/>
  <c r="I80" i="1" s="1"/>
  <c r="K80" i="1" s="1"/>
  <c r="Q80" i="1" s="1"/>
  <c r="C130" i="5"/>
  <c r="B129" i="5"/>
  <c r="C129" i="1"/>
  <c r="B128" i="1"/>
  <c r="D81" i="1"/>
  <c r="F129" i="5" l="1"/>
  <c r="H129" i="5" s="1"/>
  <c r="K129" i="5" s="1"/>
  <c r="I129" i="5" s="1"/>
  <c r="G129" i="5"/>
  <c r="D130" i="5" s="1"/>
  <c r="S81" i="1"/>
  <c r="M81" i="1" s="1"/>
  <c r="F81" i="1"/>
  <c r="E129" i="1"/>
  <c r="S129" i="1" s="1"/>
  <c r="M129" i="1" s="1"/>
  <c r="I130" i="5"/>
  <c r="E130" i="5"/>
  <c r="J81" i="1"/>
  <c r="D82" i="1" s="1"/>
  <c r="F82" i="1" s="1"/>
  <c r="G81" i="1"/>
  <c r="T81" i="1" s="1"/>
  <c r="N81" i="1" s="1"/>
  <c r="C131" i="5"/>
  <c r="B130" i="5"/>
  <c r="C130" i="1"/>
  <c r="B129" i="1"/>
  <c r="G130" i="5" l="1"/>
  <c r="F130" i="5"/>
  <c r="H130" i="5" s="1"/>
  <c r="K130" i="5" s="1"/>
  <c r="E130" i="1"/>
  <c r="S130" i="1" s="1"/>
  <c r="I131" i="5"/>
  <c r="E131" i="5"/>
  <c r="O130" i="1"/>
  <c r="N130" i="1"/>
  <c r="L130" i="1"/>
  <c r="M130" i="1"/>
  <c r="J82" i="1"/>
  <c r="D83" i="1" s="1"/>
  <c r="F83" i="1" s="1"/>
  <c r="G82" i="1"/>
  <c r="R81" i="1"/>
  <c r="O81" i="1" s="1"/>
  <c r="D131" i="5"/>
  <c r="F131" i="5" s="1"/>
  <c r="H131" i="5" s="1"/>
  <c r="H81" i="1"/>
  <c r="I81" i="1" s="1"/>
  <c r="K81" i="1" s="1"/>
  <c r="Q81" i="1" s="1"/>
  <c r="L81" i="1" s="1"/>
  <c r="C132" i="5"/>
  <c r="B131" i="5"/>
  <c r="C131" i="1"/>
  <c r="B130" i="1"/>
  <c r="G131" i="5" l="1"/>
  <c r="D132" i="5" s="1"/>
  <c r="K131" i="5"/>
  <c r="E131" i="1"/>
  <c r="S131" i="1" s="1"/>
  <c r="I132" i="5"/>
  <c r="E132" i="5"/>
  <c r="O131" i="1"/>
  <c r="N131" i="1"/>
  <c r="M131" i="1"/>
  <c r="L131" i="1"/>
  <c r="T82" i="1"/>
  <c r="R82" i="1"/>
  <c r="G83" i="1"/>
  <c r="J83" i="1"/>
  <c r="D84" i="1" s="1"/>
  <c r="F84" i="1" s="1"/>
  <c r="H82" i="1"/>
  <c r="I82" i="1" s="1"/>
  <c r="K82" i="1" s="1"/>
  <c r="Q82" i="1" s="1"/>
  <c r="C133" i="5"/>
  <c r="B132" i="5"/>
  <c r="C132" i="1"/>
  <c r="B131" i="1"/>
  <c r="G132" i="5" l="1"/>
  <c r="F132" i="5"/>
  <c r="H132" i="5" s="1"/>
  <c r="K132" i="5" s="1"/>
  <c r="E132" i="1"/>
  <c r="S132" i="1" s="1"/>
  <c r="I133" i="5"/>
  <c r="E133" i="5"/>
  <c r="O132" i="1"/>
  <c r="N132" i="1"/>
  <c r="M132" i="1"/>
  <c r="L132" i="1"/>
  <c r="H83" i="1"/>
  <c r="I83" i="1" s="1"/>
  <c r="K83" i="1" s="1"/>
  <c r="Q83" i="1" s="1"/>
  <c r="R83" i="1"/>
  <c r="G84" i="1"/>
  <c r="J84" i="1"/>
  <c r="D85" i="1" s="1"/>
  <c r="F85" i="1" s="1"/>
  <c r="T83" i="1"/>
  <c r="D133" i="5"/>
  <c r="C134" i="5"/>
  <c r="B133" i="5"/>
  <c r="C133" i="1"/>
  <c r="B132" i="1"/>
  <c r="G133" i="5" l="1"/>
  <c r="F133" i="5"/>
  <c r="H133" i="5" s="1"/>
  <c r="K133" i="5" s="1"/>
  <c r="E133" i="1"/>
  <c r="S133" i="1" s="1"/>
  <c r="I134" i="5"/>
  <c r="E134" i="5"/>
  <c r="O133" i="1"/>
  <c r="N133" i="1"/>
  <c r="M133" i="1"/>
  <c r="L133" i="1"/>
  <c r="R84" i="1"/>
  <c r="G85" i="1"/>
  <c r="J85" i="1"/>
  <c r="D86" i="1" s="1"/>
  <c r="F86" i="1" s="1"/>
  <c r="T84" i="1"/>
  <c r="H84" i="1"/>
  <c r="I84" i="1" s="1"/>
  <c r="K84" i="1" s="1"/>
  <c r="Q84" i="1" s="1"/>
  <c r="D134" i="5"/>
  <c r="C135" i="5"/>
  <c r="B134" i="5"/>
  <c r="C134" i="1"/>
  <c r="B133" i="1"/>
  <c r="G134" i="5" l="1"/>
  <c r="F134" i="5"/>
  <c r="H134" i="5" s="1"/>
  <c r="K134" i="5" s="1"/>
  <c r="E134" i="1"/>
  <c r="S134" i="1" s="1"/>
  <c r="I135" i="5"/>
  <c r="E135" i="5"/>
  <c r="O134" i="1"/>
  <c r="N134" i="1"/>
  <c r="L134" i="1"/>
  <c r="M134" i="1"/>
  <c r="H85" i="1"/>
  <c r="I85" i="1" s="1"/>
  <c r="K85" i="1" s="1"/>
  <c r="Q85" i="1" s="1"/>
  <c r="T85" i="1"/>
  <c r="G86" i="1"/>
  <c r="R85" i="1"/>
  <c r="D135" i="5"/>
  <c r="G135" i="5" s="1"/>
  <c r="C136" i="5"/>
  <c r="B135" i="5"/>
  <c r="C135" i="1"/>
  <c r="B134" i="1"/>
  <c r="F135" i="5" l="1"/>
  <c r="H135" i="5" s="1"/>
  <c r="K135" i="5" s="1"/>
  <c r="T86" i="1"/>
  <c r="N86" i="1"/>
  <c r="E135" i="1"/>
  <c r="S135" i="1" s="1"/>
  <c r="I136" i="5"/>
  <c r="E136" i="5"/>
  <c r="O135" i="1"/>
  <c r="N135" i="1"/>
  <c r="M135" i="1"/>
  <c r="L135" i="1"/>
  <c r="H86" i="1"/>
  <c r="I86" i="1" s="1"/>
  <c r="K86" i="1" s="1"/>
  <c r="Q86" i="1" s="1"/>
  <c r="S86" i="1"/>
  <c r="R86" i="1"/>
  <c r="J86" i="1"/>
  <c r="D87" i="1" s="1"/>
  <c r="D136" i="5"/>
  <c r="F136" i="5" s="1"/>
  <c r="C137" i="5"/>
  <c r="B136" i="5"/>
  <c r="C136" i="1"/>
  <c r="B135" i="1"/>
  <c r="H136" i="5" l="1"/>
  <c r="K136" i="5" s="1"/>
  <c r="G136" i="5"/>
  <c r="D137" i="5" s="1"/>
  <c r="O86" i="1"/>
  <c r="L86" i="1"/>
  <c r="F87" i="1"/>
  <c r="G87" i="1"/>
  <c r="T87" i="1" s="1"/>
  <c r="J87" i="1"/>
  <c r="D88" i="1" s="1"/>
  <c r="M86" i="1"/>
  <c r="S87" i="1"/>
  <c r="S88" i="1" s="1"/>
  <c r="S89" i="1" s="1"/>
  <c r="S90" i="1" s="1"/>
  <c r="S91" i="1" s="1"/>
  <c r="S92" i="1" s="1"/>
  <c r="S93" i="1" s="1"/>
  <c r="M93" i="1" s="1"/>
  <c r="E136" i="1"/>
  <c r="S136" i="1" s="1"/>
  <c r="I137" i="5"/>
  <c r="E137" i="5"/>
  <c r="O136" i="1"/>
  <c r="M136" i="1"/>
  <c r="N136" i="1"/>
  <c r="L136" i="1"/>
  <c r="C138" i="5"/>
  <c r="B137" i="5"/>
  <c r="C137" i="1"/>
  <c r="B136" i="1"/>
  <c r="G137" i="5" l="1"/>
  <c r="H87" i="1"/>
  <c r="I87" i="1" s="1"/>
  <c r="K87" i="1" s="1"/>
  <c r="Q87" i="1" s="1"/>
  <c r="F88" i="1"/>
  <c r="G88" i="1"/>
  <c r="T88" i="1" s="1"/>
  <c r="J88" i="1"/>
  <c r="D89" i="1" s="1"/>
  <c r="R87" i="1"/>
  <c r="F137" i="5"/>
  <c r="H137" i="5" s="1"/>
  <c r="K137" i="5" s="1"/>
  <c r="E137" i="1"/>
  <c r="S137" i="1" s="1"/>
  <c r="I138" i="5"/>
  <c r="E138" i="5"/>
  <c r="O137" i="1"/>
  <c r="N137" i="1"/>
  <c r="L137" i="1"/>
  <c r="M137" i="1"/>
  <c r="D138" i="5"/>
  <c r="C139" i="5"/>
  <c r="B138" i="5"/>
  <c r="C138" i="1"/>
  <c r="B137" i="1"/>
  <c r="G138" i="5" l="1"/>
  <c r="D139" i="5" s="1"/>
  <c r="H88" i="1"/>
  <c r="I88" i="1" s="1"/>
  <c r="K88" i="1" s="1"/>
  <c r="Q88" i="1" s="1"/>
  <c r="F138" i="5"/>
  <c r="H138" i="5" s="1"/>
  <c r="K138" i="5" s="1"/>
  <c r="R88" i="1"/>
  <c r="J89" i="1"/>
  <c r="D90" i="1" s="1"/>
  <c r="F89" i="1"/>
  <c r="G89" i="1"/>
  <c r="T89" i="1" s="1"/>
  <c r="E138" i="1"/>
  <c r="S138" i="1" s="1"/>
  <c r="I139" i="5"/>
  <c r="E139" i="5"/>
  <c r="O138" i="1"/>
  <c r="N138" i="1"/>
  <c r="L138" i="1"/>
  <c r="M138" i="1"/>
  <c r="C140" i="5"/>
  <c r="B139" i="5"/>
  <c r="C139" i="1"/>
  <c r="B138" i="1"/>
  <c r="H89" i="1" l="1"/>
  <c r="I89" i="1" s="1"/>
  <c r="K89" i="1" s="1"/>
  <c r="Q89" i="1" s="1"/>
  <c r="G139" i="5"/>
  <c r="F139" i="5"/>
  <c r="H139" i="5" s="1"/>
  <c r="K139" i="5" s="1"/>
  <c r="R89" i="1"/>
  <c r="F90" i="1"/>
  <c r="G90" i="1"/>
  <c r="J90" i="1"/>
  <c r="D91" i="1" s="1"/>
  <c r="E139" i="1"/>
  <c r="S139" i="1" s="1"/>
  <c r="I140" i="5"/>
  <c r="E140" i="5"/>
  <c r="O139" i="1"/>
  <c r="N139" i="1"/>
  <c r="M139" i="1"/>
  <c r="L139" i="1"/>
  <c r="D140" i="5"/>
  <c r="F140" i="5" s="1"/>
  <c r="C141" i="5"/>
  <c r="B140" i="5"/>
  <c r="C140" i="1"/>
  <c r="B139" i="1"/>
  <c r="R90" i="1" l="1"/>
  <c r="H140" i="5"/>
  <c r="K140" i="5"/>
  <c r="G140" i="5"/>
  <c r="E141" i="5" s="1"/>
  <c r="H90" i="1"/>
  <c r="I90" i="1" s="1"/>
  <c r="K90" i="1" s="1"/>
  <c r="Q90" i="1" s="1"/>
  <c r="T90" i="1"/>
  <c r="F91" i="1"/>
  <c r="G91" i="1"/>
  <c r="R91" i="1" s="1"/>
  <c r="J91" i="1"/>
  <c r="D92" i="1" s="1"/>
  <c r="E140" i="1"/>
  <c r="S140" i="1" s="1"/>
  <c r="O140" i="1"/>
  <c r="M140" i="1"/>
  <c r="L140" i="1"/>
  <c r="N140" i="1"/>
  <c r="C142" i="5"/>
  <c r="B141" i="5"/>
  <c r="C141" i="1"/>
  <c r="B140" i="1"/>
  <c r="T91" i="1" l="1"/>
  <c r="D141" i="5"/>
  <c r="F141" i="5" s="1"/>
  <c r="H141" i="5" s="1"/>
  <c r="K141" i="5" s="1"/>
  <c r="I141" i="5" s="1"/>
  <c r="H91" i="1"/>
  <c r="I91" i="1" s="1"/>
  <c r="K91" i="1" s="1"/>
  <c r="Q91" i="1" s="1"/>
  <c r="G92" i="1"/>
  <c r="R92" i="1" s="1"/>
  <c r="J92" i="1"/>
  <c r="D93" i="1" s="1"/>
  <c r="F92" i="1"/>
  <c r="I142" i="5"/>
  <c r="E142" i="5"/>
  <c r="G142" i="5"/>
  <c r="F142" i="5"/>
  <c r="D142" i="5"/>
  <c r="C143" i="5"/>
  <c r="K142" i="5"/>
  <c r="H142" i="5"/>
  <c r="B142" i="5"/>
  <c r="C142" i="1"/>
  <c r="B141" i="1"/>
  <c r="G141" i="5" l="1"/>
  <c r="H92" i="1"/>
  <c r="I92" i="1" s="1"/>
  <c r="K92" i="1" s="1"/>
  <c r="Q92" i="1" s="1"/>
  <c r="T92" i="1"/>
  <c r="F93" i="1"/>
  <c r="G93" i="1"/>
  <c r="R93" i="1" s="1"/>
  <c r="O93" i="1" s="1"/>
  <c r="J93" i="1"/>
  <c r="D94" i="1" s="1"/>
  <c r="E142" i="1"/>
  <c r="F142" i="1"/>
  <c r="I143" i="5"/>
  <c r="E143" i="5"/>
  <c r="O142" i="1"/>
  <c r="N142" i="1"/>
  <c r="L142" i="1"/>
  <c r="M142" i="1"/>
  <c r="T142" i="1"/>
  <c r="S142" i="1"/>
  <c r="F143" i="5"/>
  <c r="G143" i="5"/>
  <c r="D143" i="5"/>
  <c r="G142" i="1"/>
  <c r="J142" i="1"/>
  <c r="C144" i="5"/>
  <c r="K143" i="5"/>
  <c r="H143" i="5"/>
  <c r="B143" i="5"/>
  <c r="C143" i="1"/>
  <c r="R142" i="1"/>
  <c r="Q142" i="1"/>
  <c r="K142" i="1"/>
  <c r="H142" i="1"/>
  <c r="I142" i="1"/>
  <c r="D142" i="1"/>
  <c r="B142" i="1"/>
  <c r="H93" i="1" l="1"/>
  <c r="I93" i="1" s="1"/>
  <c r="K93" i="1" s="1"/>
  <c r="Q93" i="1" s="1"/>
  <c r="L93" i="1" s="1"/>
  <c r="T93" i="1"/>
  <c r="N93" i="1" s="1"/>
  <c r="J94" i="1"/>
  <c r="D95" i="1" s="1"/>
  <c r="F94" i="1"/>
  <c r="G94" i="1"/>
  <c r="E143" i="1"/>
  <c r="F143" i="1"/>
  <c r="I144" i="5"/>
  <c r="E144" i="5"/>
  <c r="O143" i="1"/>
  <c r="N143" i="1"/>
  <c r="M143" i="1"/>
  <c r="L143" i="1"/>
  <c r="T143" i="1"/>
  <c r="S143" i="1"/>
  <c r="F144" i="5"/>
  <c r="D144" i="5"/>
  <c r="G144" i="5"/>
  <c r="G143" i="1"/>
  <c r="J143" i="1"/>
  <c r="C145" i="5"/>
  <c r="K144" i="5"/>
  <c r="H144" i="5"/>
  <c r="B144" i="5"/>
  <c r="C144" i="1"/>
  <c r="R143" i="1"/>
  <c r="Q143" i="1"/>
  <c r="K143" i="1"/>
  <c r="I143" i="1"/>
  <c r="H143" i="1"/>
  <c r="D143" i="1"/>
  <c r="B143" i="1"/>
  <c r="H94" i="1" l="1"/>
  <c r="I94" i="1" s="1"/>
  <c r="K94" i="1" s="1"/>
  <c r="Q94" i="1" s="1"/>
  <c r="F95" i="1"/>
  <c r="G95" i="1"/>
  <c r="J95" i="1"/>
  <c r="D96" i="1" s="1"/>
  <c r="T94" i="1"/>
  <c r="R94" i="1"/>
  <c r="E144" i="1"/>
  <c r="F144" i="1"/>
  <c r="I145" i="5"/>
  <c r="E145" i="5"/>
  <c r="O144" i="1"/>
  <c r="N144" i="1"/>
  <c r="M144" i="1"/>
  <c r="L144" i="1"/>
  <c r="T144" i="1"/>
  <c r="S144" i="1"/>
  <c r="G145" i="5"/>
  <c r="F145" i="5"/>
  <c r="D145" i="5"/>
  <c r="G144" i="1"/>
  <c r="J144" i="1"/>
  <c r="C146" i="5"/>
  <c r="K145" i="5"/>
  <c r="H145" i="5"/>
  <c r="B145" i="5"/>
  <c r="C145" i="1"/>
  <c r="R144" i="1"/>
  <c r="Q144" i="1"/>
  <c r="K144" i="1"/>
  <c r="I144" i="1"/>
  <c r="H144" i="1"/>
  <c r="D144" i="1"/>
  <c r="B144" i="1"/>
  <c r="H95" i="1" l="1"/>
  <c r="I95" i="1" s="1"/>
  <c r="K95" i="1" s="1"/>
  <c r="Q95" i="1" s="1"/>
  <c r="T95" i="1"/>
  <c r="J96" i="1"/>
  <c r="D97" i="1" s="1"/>
  <c r="G96" i="1"/>
  <c r="F96" i="1"/>
  <c r="R95" i="1"/>
  <c r="E145" i="1"/>
  <c r="F145" i="1"/>
  <c r="I146" i="5"/>
  <c r="E146" i="5"/>
  <c r="O145" i="1"/>
  <c r="N145" i="1"/>
  <c r="L145" i="1"/>
  <c r="M145" i="1"/>
  <c r="T145" i="1"/>
  <c r="S145" i="1"/>
  <c r="G146" i="5"/>
  <c r="F146" i="5"/>
  <c r="D146" i="5"/>
  <c r="G145" i="1"/>
  <c r="J145" i="1"/>
  <c r="C147" i="5"/>
  <c r="K146" i="5"/>
  <c r="H146" i="5"/>
  <c r="B146" i="5"/>
  <c r="C146" i="1"/>
  <c r="Q145" i="1"/>
  <c r="R145" i="1"/>
  <c r="K145" i="1"/>
  <c r="I145" i="1"/>
  <c r="H145" i="1"/>
  <c r="D145" i="1"/>
  <c r="B145" i="1"/>
  <c r="R96" i="1" l="1"/>
  <c r="H96" i="1"/>
  <c r="I96" i="1" s="1"/>
  <c r="K96" i="1" s="1"/>
  <c r="Q96" i="1" s="1"/>
  <c r="T96" i="1"/>
  <c r="G97" i="1"/>
  <c r="F97" i="1"/>
  <c r="J97" i="1"/>
  <c r="D98" i="1" s="1"/>
  <c r="E146" i="1"/>
  <c r="F146" i="1"/>
  <c r="I147" i="5"/>
  <c r="E147" i="5"/>
  <c r="O146" i="1"/>
  <c r="N146" i="1"/>
  <c r="L146" i="1"/>
  <c r="M146" i="1"/>
  <c r="F147" i="5"/>
  <c r="G147" i="5"/>
  <c r="D147" i="5"/>
  <c r="T146" i="1"/>
  <c r="S146" i="1"/>
  <c r="G146" i="1"/>
  <c r="J146" i="1"/>
  <c r="C148" i="5"/>
  <c r="K147" i="5"/>
  <c r="H147" i="5"/>
  <c r="B147" i="5"/>
  <c r="C147" i="1"/>
  <c r="R146" i="1"/>
  <c r="Q146" i="1"/>
  <c r="K146" i="1"/>
  <c r="H146" i="1"/>
  <c r="I146" i="1"/>
  <c r="D146" i="1"/>
  <c r="B146" i="1"/>
  <c r="R97" i="1" l="1"/>
  <c r="T97" i="1"/>
  <c r="H97" i="1"/>
  <c r="I97" i="1" s="1"/>
  <c r="K97" i="1" s="1"/>
  <c r="Q97" i="1" s="1"/>
  <c r="J98" i="1"/>
  <c r="D99" i="1" s="1"/>
  <c r="F98" i="1"/>
  <c r="G98" i="1"/>
  <c r="R98" i="1" s="1"/>
  <c r="E147" i="1"/>
  <c r="F147" i="1"/>
  <c r="I148" i="5"/>
  <c r="E148" i="5"/>
  <c r="O147" i="1"/>
  <c r="N147" i="1"/>
  <c r="M147" i="1"/>
  <c r="L147" i="1"/>
  <c r="T147" i="1"/>
  <c r="S147" i="1"/>
  <c r="F148" i="5"/>
  <c r="G148" i="5"/>
  <c r="D148" i="5"/>
  <c r="G147" i="1"/>
  <c r="J147" i="1"/>
  <c r="C149" i="5"/>
  <c r="K148" i="5"/>
  <c r="H148" i="5"/>
  <c r="B148" i="5"/>
  <c r="C148" i="1"/>
  <c r="R147" i="1"/>
  <c r="Q147" i="1"/>
  <c r="K147" i="1"/>
  <c r="I147" i="1"/>
  <c r="H147" i="1"/>
  <c r="D147" i="1"/>
  <c r="B147" i="1"/>
  <c r="T98" i="1" l="1"/>
  <c r="H98" i="1"/>
  <c r="I98" i="1" s="1"/>
  <c r="K98" i="1" s="1"/>
  <c r="Q98" i="1" s="1"/>
  <c r="F99" i="1"/>
  <c r="J99" i="1"/>
  <c r="D100" i="1" s="1"/>
  <c r="G99" i="1"/>
  <c r="T99" i="1" s="1"/>
  <c r="E148" i="1"/>
  <c r="F148" i="1"/>
  <c r="I149" i="5"/>
  <c r="E149" i="5"/>
  <c r="O148" i="1"/>
  <c r="N148" i="1"/>
  <c r="M148" i="1"/>
  <c r="L148" i="1"/>
  <c r="T148" i="1"/>
  <c r="S148" i="1"/>
  <c r="G149" i="5"/>
  <c r="D149" i="5"/>
  <c r="F149" i="5"/>
  <c r="G148" i="1"/>
  <c r="J148" i="1"/>
  <c r="C150" i="5"/>
  <c r="K149" i="5"/>
  <c r="H149" i="5"/>
  <c r="B149" i="5"/>
  <c r="C149" i="1"/>
  <c r="R148" i="1"/>
  <c r="Q148" i="1"/>
  <c r="K148" i="1"/>
  <c r="I148" i="1"/>
  <c r="H148" i="1"/>
  <c r="D148" i="1"/>
  <c r="B148" i="1"/>
  <c r="H99" i="1" l="1"/>
  <c r="I99" i="1" s="1"/>
  <c r="K99" i="1" s="1"/>
  <c r="Q99" i="1" s="1"/>
  <c r="R99" i="1"/>
  <c r="G100" i="1"/>
  <c r="T100" i="1" s="1"/>
  <c r="F100" i="1"/>
  <c r="J100" i="1"/>
  <c r="D101" i="1" s="1"/>
  <c r="E149" i="1"/>
  <c r="F149" i="1"/>
  <c r="I150" i="5"/>
  <c r="E150" i="5"/>
  <c r="O149" i="1"/>
  <c r="N149" i="1"/>
  <c r="M149" i="1"/>
  <c r="L149" i="1"/>
  <c r="T149" i="1"/>
  <c r="S149" i="1"/>
  <c r="G150" i="5"/>
  <c r="F150" i="5"/>
  <c r="D150" i="5"/>
  <c r="J149" i="1"/>
  <c r="G149" i="1"/>
  <c r="C151" i="5"/>
  <c r="K150" i="5"/>
  <c r="H150" i="5"/>
  <c r="B150" i="5"/>
  <c r="C150" i="1"/>
  <c r="R149" i="1"/>
  <c r="Q149" i="1"/>
  <c r="K149" i="1"/>
  <c r="I149" i="1"/>
  <c r="H149" i="1"/>
  <c r="D149" i="1"/>
  <c r="B149" i="1"/>
  <c r="R100" i="1" l="1"/>
  <c r="H100" i="1"/>
  <c r="I100" i="1" s="1"/>
  <c r="K100" i="1" s="1"/>
  <c r="Q100" i="1" s="1"/>
  <c r="G101" i="1"/>
  <c r="R101" i="1" s="1"/>
  <c r="F101" i="1"/>
  <c r="J101" i="1"/>
  <c r="D102" i="1" s="1"/>
  <c r="E150" i="1"/>
  <c r="F150" i="1"/>
  <c r="I151" i="5"/>
  <c r="E151" i="5"/>
  <c r="O150" i="1"/>
  <c r="N150" i="1"/>
  <c r="L150" i="1"/>
  <c r="M150" i="1"/>
  <c r="F151" i="5"/>
  <c r="G151" i="5"/>
  <c r="D151" i="5"/>
  <c r="T150" i="1"/>
  <c r="S150" i="1"/>
  <c r="G150" i="1"/>
  <c r="J150" i="1"/>
  <c r="C152" i="5"/>
  <c r="K151" i="5"/>
  <c r="H151" i="5"/>
  <c r="B151" i="5"/>
  <c r="C151" i="1"/>
  <c r="R150" i="1"/>
  <c r="Q150" i="1"/>
  <c r="K150" i="1"/>
  <c r="H150" i="1"/>
  <c r="I150" i="1"/>
  <c r="D150" i="1"/>
  <c r="B150" i="1"/>
  <c r="H101" i="1" l="1"/>
  <c r="I101" i="1" s="1"/>
  <c r="K101" i="1" s="1"/>
  <c r="Q101" i="1" s="1"/>
  <c r="T101" i="1"/>
  <c r="G102" i="1"/>
  <c r="R102" i="1" s="1"/>
  <c r="J102" i="1"/>
  <c r="D103" i="1" s="1"/>
  <c r="F102" i="1"/>
  <c r="E151" i="1"/>
  <c r="F151" i="1"/>
  <c r="I152" i="5"/>
  <c r="E152" i="5"/>
  <c r="O151" i="1"/>
  <c r="N151" i="1"/>
  <c r="M151" i="1"/>
  <c r="L151" i="1"/>
  <c r="T151" i="1"/>
  <c r="S151" i="1"/>
  <c r="F152" i="5"/>
  <c r="G152" i="5"/>
  <c r="D152" i="5"/>
  <c r="G151" i="1"/>
  <c r="J151" i="1"/>
  <c r="C153" i="5"/>
  <c r="K152" i="5"/>
  <c r="H152" i="5"/>
  <c r="B152" i="5"/>
  <c r="C152" i="1"/>
  <c r="R151" i="1"/>
  <c r="Q151" i="1"/>
  <c r="K151" i="1"/>
  <c r="I151" i="1"/>
  <c r="H151" i="1"/>
  <c r="D151" i="1"/>
  <c r="B151" i="1"/>
  <c r="H102" i="1" l="1"/>
  <c r="I102" i="1" s="1"/>
  <c r="K102" i="1" s="1"/>
  <c r="Q102" i="1" s="1"/>
  <c r="T102" i="1"/>
  <c r="F103" i="1"/>
  <c r="G103" i="1"/>
  <c r="R103" i="1" s="1"/>
  <c r="J103" i="1"/>
  <c r="D104" i="1" s="1"/>
  <c r="E152" i="1"/>
  <c r="F152" i="1"/>
  <c r="I153" i="5"/>
  <c r="E153" i="5"/>
  <c r="O152" i="1"/>
  <c r="M152" i="1"/>
  <c r="L152" i="1"/>
  <c r="N152" i="1"/>
  <c r="T152" i="1"/>
  <c r="S152" i="1"/>
  <c r="G153" i="5"/>
  <c r="F153" i="5"/>
  <c r="D153" i="5"/>
  <c r="G152" i="1"/>
  <c r="J152" i="1"/>
  <c r="C154" i="5"/>
  <c r="K153" i="5"/>
  <c r="H153" i="5"/>
  <c r="B153" i="5"/>
  <c r="C153" i="1"/>
  <c r="R152" i="1"/>
  <c r="Q152" i="1"/>
  <c r="K152" i="1"/>
  <c r="I152" i="1"/>
  <c r="H152" i="1"/>
  <c r="D152" i="1"/>
  <c r="B152" i="1"/>
  <c r="H103" i="1" l="1"/>
  <c r="I103" i="1" s="1"/>
  <c r="K103" i="1" s="1"/>
  <c r="Q103" i="1" s="1"/>
  <c r="T103" i="1"/>
  <c r="T104" i="1" s="1"/>
  <c r="J104" i="1"/>
  <c r="D105" i="1" s="1"/>
  <c r="F104" i="1"/>
  <c r="G104" i="1"/>
  <c r="R104" i="1" s="1"/>
  <c r="E153" i="1"/>
  <c r="F153" i="1"/>
  <c r="I154" i="5"/>
  <c r="E154" i="5"/>
  <c r="O153" i="1"/>
  <c r="N153" i="1"/>
  <c r="L153" i="1"/>
  <c r="M153" i="1"/>
  <c r="T153" i="1"/>
  <c r="S153" i="1"/>
  <c r="G154" i="5"/>
  <c r="F154" i="5"/>
  <c r="D154" i="5"/>
  <c r="G153" i="1"/>
  <c r="J153" i="1"/>
  <c r="C155" i="5"/>
  <c r="K154" i="5"/>
  <c r="H154" i="5"/>
  <c r="B154" i="5"/>
  <c r="C154" i="1"/>
  <c r="Q153" i="1"/>
  <c r="R153" i="1"/>
  <c r="K153" i="1"/>
  <c r="I153" i="1"/>
  <c r="H153" i="1"/>
  <c r="D153" i="1"/>
  <c r="B153" i="1"/>
  <c r="H104" i="1" l="1"/>
  <c r="I104" i="1" s="1"/>
  <c r="K104" i="1" s="1"/>
  <c r="Q104" i="1" s="1"/>
  <c r="F105" i="1"/>
  <c r="G105" i="1"/>
  <c r="R105" i="1" s="1"/>
  <c r="O105" i="1" s="1"/>
  <c r="J105" i="1"/>
  <c r="D106" i="1" s="1"/>
  <c r="E154" i="1"/>
  <c r="F154" i="1"/>
  <c r="I155" i="5"/>
  <c r="E155" i="5"/>
  <c r="O154" i="1"/>
  <c r="N154" i="1"/>
  <c r="L154" i="1"/>
  <c r="M154" i="1"/>
  <c r="T154" i="1"/>
  <c r="S154" i="1"/>
  <c r="F155" i="5"/>
  <c r="G155" i="5"/>
  <c r="D155" i="5"/>
  <c r="G154" i="1"/>
  <c r="J154" i="1"/>
  <c r="C156" i="5"/>
  <c r="K155" i="5"/>
  <c r="H155" i="5"/>
  <c r="B155" i="5"/>
  <c r="C155" i="1"/>
  <c r="R154" i="1"/>
  <c r="Q154" i="1"/>
  <c r="K154" i="1"/>
  <c r="H154" i="1"/>
  <c r="I154" i="1"/>
  <c r="D154" i="1"/>
  <c r="B154" i="1"/>
  <c r="H105" i="1" l="1"/>
  <c r="I105" i="1" s="1"/>
  <c r="K105" i="1" s="1"/>
  <c r="Q105" i="1" s="1"/>
  <c r="L105" i="1" s="1"/>
  <c r="T105" i="1"/>
  <c r="N105" i="1" s="1"/>
  <c r="J106" i="1"/>
  <c r="D107" i="1" s="1"/>
  <c r="F106" i="1"/>
  <c r="G106" i="1"/>
  <c r="E155" i="1"/>
  <c r="F155" i="1"/>
  <c r="I156" i="5"/>
  <c r="E156" i="5"/>
  <c r="O155" i="1"/>
  <c r="N155" i="1"/>
  <c r="M155" i="1"/>
  <c r="L155" i="1"/>
  <c r="T155" i="1"/>
  <c r="S155" i="1"/>
  <c r="F156" i="5"/>
  <c r="G156" i="5"/>
  <c r="D156" i="5"/>
  <c r="G155" i="1"/>
  <c r="J155" i="1"/>
  <c r="C157" i="5"/>
  <c r="K156" i="5"/>
  <c r="H156" i="5"/>
  <c r="B156" i="5"/>
  <c r="C156" i="1"/>
  <c r="R155" i="1"/>
  <c r="Q155" i="1"/>
  <c r="K155" i="1"/>
  <c r="I155" i="1"/>
  <c r="H155" i="1"/>
  <c r="D155" i="1"/>
  <c r="B155" i="1"/>
  <c r="H106" i="1" l="1"/>
  <c r="I106" i="1" s="1"/>
  <c r="K106" i="1" s="1"/>
  <c r="Q106" i="1" s="1"/>
  <c r="T106" i="1"/>
  <c r="R106" i="1"/>
  <c r="G107" i="1"/>
  <c r="J107" i="1"/>
  <c r="D108" i="1" s="1"/>
  <c r="F107" i="1"/>
  <c r="E156" i="1"/>
  <c r="F156" i="1"/>
  <c r="I157" i="5"/>
  <c r="E157" i="5"/>
  <c r="O156" i="1"/>
  <c r="M156" i="1"/>
  <c r="L156" i="1"/>
  <c r="N156" i="1"/>
  <c r="T156" i="1"/>
  <c r="S156" i="1"/>
  <c r="G157" i="5"/>
  <c r="F157" i="5"/>
  <c r="D157" i="5"/>
  <c r="G156" i="1"/>
  <c r="J156" i="1"/>
  <c r="C158" i="5"/>
  <c r="K157" i="5"/>
  <c r="H157" i="5"/>
  <c r="B157" i="5"/>
  <c r="C157" i="1"/>
  <c r="R156" i="1"/>
  <c r="Q156" i="1"/>
  <c r="K156" i="1"/>
  <c r="I156" i="1"/>
  <c r="H156" i="1"/>
  <c r="D156" i="1"/>
  <c r="B156" i="1"/>
  <c r="H107" i="1" l="1"/>
  <c r="I107" i="1" s="1"/>
  <c r="K107" i="1" s="1"/>
  <c r="Q107" i="1" s="1"/>
  <c r="J108" i="1"/>
  <c r="D109" i="1" s="1"/>
  <c r="F108" i="1"/>
  <c r="G108" i="1"/>
  <c r="R107" i="1"/>
  <c r="T107" i="1"/>
  <c r="E157" i="1"/>
  <c r="F157" i="1"/>
  <c r="I158" i="5"/>
  <c r="E158" i="5"/>
  <c r="O157" i="1"/>
  <c r="N157" i="1"/>
  <c r="M157" i="1"/>
  <c r="L157" i="1"/>
  <c r="G158" i="5"/>
  <c r="F158" i="5"/>
  <c r="D158" i="5"/>
  <c r="T157" i="1"/>
  <c r="S157" i="1"/>
  <c r="G157" i="1"/>
  <c r="J157" i="1"/>
  <c r="C159" i="5"/>
  <c r="K158" i="5"/>
  <c r="H158" i="5"/>
  <c r="B158" i="5"/>
  <c r="C158" i="1"/>
  <c r="R157" i="1"/>
  <c r="Q157" i="1"/>
  <c r="K157" i="1"/>
  <c r="I157" i="1"/>
  <c r="H157" i="1"/>
  <c r="D157" i="1"/>
  <c r="B157" i="1"/>
  <c r="H108" i="1" l="1"/>
  <c r="I108" i="1" s="1"/>
  <c r="K108" i="1" s="1"/>
  <c r="Q108" i="1" s="1"/>
  <c r="T108" i="1"/>
  <c r="G109" i="1"/>
  <c r="J109" i="1"/>
  <c r="D110" i="1" s="1"/>
  <c r="F109" i="1"/>
  <c r="R108" i="1"/>
  <c r="E158" i="1"/>
  <c r="F158" i="1"/>
  <c r="I159" i="5"/>
  <c r="E159" i="5"/>
  <c r="O158" i="1"/>
  <c r="N158" i="1"/>
  <c r="L158" i="1"/>
  <c r="M158" i="1"/>
  <c r="T158" i="1"/>
  <c r="S158" i="1"/>
  <c r="F159" i="5"/>
  <c r="G159" i="5"/>
  <c r="D159" i="5"/>
  <c r="G158" i="1"/>
  <c r="J158" i="1"/>
  <c r="C160" i="5"/>
  <c r="K159" i="5"/>
  <c r="H159" i="5"/>
  <c r="B159" i="5"/>
  <c r="C159" i="1"/>
  <c r="R158" i="1"/>
  <c r="Q158" i="1"/>
  <c r="K158" i="1"/>
  <c r="H158" i="1"/>
  <c r="I158" i="1"/>
  <c r="D158" i="1"/>
  <c r="B158" i="1"/>
  <c r="T109" i="1" l="1"/>
  <c r="H109" i="1"/>
  <c r="I109" i="1" s="1"/>
  <c r="K109" i="1" s="1"/>
  <c r="Q109" i="1"/>
  <c r="F110" i="1"/>
  <c r="J110" i="1"/>
  <c r="D111" i="1" s="1"/>
  <c r="G110" i="1"/>
  <c r="T110" i="1" s="1"/>
  <c r="R109" i="1"/>
  <c r="E159" i="1"/>
  <c r="F159" i="1"/>
  <c r="I160" i="5"/>
  <c r="E160" i="5"/>
  <c r="N159" i="1"/>
  <c r="M159" i="1"/>
  <c r="O159" i="1"/>
  <c r="L159" i="1"/>
  <c r="F160" i="5"/>
  <c r="D160" i="5"/>
  <c r="G160" i="5"/>
  <c r="T159" i="1"/>
  <c r="S159" i="1"/>
  <c r="G159" i="1"/>
  <c r="J159" i="1"/>
  <c r="C161" i="5"/>
  <c r="K160" i="5"/>
  <c r="H160" i="5"/>
  <c r="B160" i="5"/>
  <c r="C160" i="1"/>
  <c r="R159" i="1"/>
  <c r="Q159" i="1"/>
  <c r="K159" i="1"/>
  <c r="I159" i="1"/>
  <c r="H159" i="1"/>
  <c r="D159" i="1"/>
  <c r="B159" i="1"/>
  <c r="H110" i="1" l="1"/>
  <c r="I110" i="1" s="1"/>
  <c r="K110" i="1" s="1"/>
  <c r="Q110" i="1" s="1"/>
  <c r="R110" i="1"/>
  <c r="G111" i="1"/>
  <c r="T111" i="1" s="1"/>
  <c r="J111" i="1"/>
  <c r="D112" i="1" s="1"/>
  <c r="F111" i="1"/>
  <c r="E160" i="1"/>
  <c r="F160" i="1"/>
  <c r="I161" i="5"/>
  <c r="E161" i="5"/>
  <c r="O160" i="1"/>
  <c r="N160" i="1"/>
  <c r="M160" i="1"/>
  <c r="L160" i="1"/>
  <c r="G161" i="5"/>
  <c r="F161" i="5"/>
  <c r="D161" i="5"/>
  <c r="T160" i="1"/>
  <c r="S160" i="1"/>
  <c r="G160" i="1"/>
  <c r="J160" i="1"/>
  <c r="C162" i="5"/>
  <c r="K161" i="5"/>
  <c r="H161" i="5"/>
  <c r="B161" i="5"/>
  <c r="C161" i="1"/>
  <c r="R160" i="1"/>
  <c r="Q160" i="1"/>
  <c r="K160" i="1"/>
  <c r="I160" i="1"/>
  <c r="H160" i="1"/>
  <c r="D160" i="1"/>
  <c r="B160" i="1"/>
  <c r="R111" i="1" l="1"/>
  <c r="H111" i="1"/>
  <c r="I111" i="1" s="1"/>
  <c r="K111" i="1" s="1"/>
  <c r="Q111" i="1" s="1"/>
  <c r="F112" i="1"/>
  <c r="G112" i="1"/>
  <c r="T112" i="1" s="1"/>
  <c r="J112" i="1"/>
  <c r="D113" i="1" s="1"/>
  <c r="E161" i="1"/>
  <c r="F161" i="1"/>
  <c r="I162" i="5"/>
  <c r="E162" i="5"/>
  <c r="O161" i="1"/>
  <c r="N161" i="1"/>
  <c r="L161" i="1"/>
  <c r="M161" i="1"/>
  <c r="S161" i="1"/>
  <c r="T161" i="1"/>
  <c r="G162" i="5"/>
  <c r="F162" i="5"/>
  <c r="D162" i="5"/>
  <c r="G161" i="1"/>
  <c r="J161" i="1"/>
  <c r="C163" i="5"/>
  <c r="K162" i="5"/>
  <c r="H162" i="5"/>
  <c r="B162" i="5"/>
  <c r="C162" i="1"/>
  <c r="Q161" i="1"/>
  <c r="R161" i="1"/>
  <c r="K161" i="1"/>
  <c r="I161" i="1"/>
  <c r="H161" i="1"/>
  <c r="D161" i="1"/>
  <c r="B161" i="1"/>
  <c r="H112" i="1" l="1"/>
  <c r="I112" i="1" s="1"/>
  <c r="K112" i="1" s="1"/>
  <c r="Q112" i="1" s="1"/>
  <c r="R112" i="1"/>
  <c r="G113" i="1"/>
  <c r="T113" i="1" s="1"/>
  <c r="F113" i="1"/>
  <c r="J113" i="1"/>
  <c r="D114" i="1" s="1"/>
  <c r="E162" i="1"/>
  <c r="F162" i="1"/>
  <c r="I163" i="5"/>
  <c r="E163" i="5"/>
  <c r="O162" i="1"/>
  <c r="N162" i="1"/>
  <c r="L162" i="1"/>
  <c r="M162" i="1"/>
  <c r="F163" i="5"/>
  <c r="G163" i="5"/>
  <c r="D163" i="5"/>
  <c r="T162" i="1"/>
  <c r="S162" i="1"/>
  <c r="G162" i="1"/>
  <c r="J162" i="1"/>
  <c r="C164" i="5"/>
  <c r="K163" i="5"/>
  <c r="H163" i="5"/>
  <c r="B163" i="5"/>
  <c r="C163" i="1"/>
  <c r="R162" i="1"/>
  <c r="Q162" i="1"/>
  <c r="K162" i="1"/>
  <c r="H162" i="1"/>
  <c r="I162" i="1"/>
  <c r="D162" i="1"/>
  <c r="B162" i="1"/>
  <c r="H113" i="1" l="1"/>
  <c r="I113" i="1" s="1"/>
  <c r="K113" i="1" s="1"/>
  <c r="Q113" i="1" s="1"/>
  <c r="R113" i="1"/>
  <c r="J114" i="1"/>
  <c r="D115" i="1" s="1"/>
  <c r="F114" i="1"/>
  <c r="G114" i="1"/>
  <c r="T114" i="1" s="1"/>
  <c r="E163" i="1"/>
  <c r="F163" i="1"/>
  <c r="I164" i="5"/>
  <c r="E164" i="5"/>
  <c r="O163" i="1"/>
  <c r="N163" i="1"/>
  <c r="M163" i="1"/>
  <c r="L163" i="1"/>
  <c r="T163" i="1"/>
  <c r="S163" i="1"/>
  <c r="F164" i="5"/>
  <c r="G164" i="5"/>
  <c r="D164" i="5"/>
  <c r="G163" i="1"/>
  <c r="J163" i="1"/>
  <c r="C165" i="5"/>
  <c r="K164" i="5"/>
  <c r="H164" i="5"/>
  <c r="B164" i="5"/>
  <c r="C164" i="1"/>
  <c r="R163" i="1"/>
  <c r="Q163" i="1"/>
  <c r="K163" i="1"/>
  <c r="I163" i="1"/>
  <c r="H163" i="1"/>
  <c r="D163" i="1"/>
  <c r="B163" i="1"/>
  <c r="R114" i="1" l="1"/>
  <c r="H114" i="1"/>
  <c r="I114" i="1" s="1"/>
  <c r="K114" i="1" s="1"/>
  <c r="Q114" i="1" s="1"/>
  <c r="J115" i="1"/>
  <c r="D116" i="1" s="1"/>
  <c r="F115" i="1"/>
  <c r="G115" i="1"/>
  <c r="T115" i="1" s="1"/>
  <c r="E164" i="1"/>
  <c r="F164" i="1"/>
  <c r="I165" i="5"/>
  <c r="E165" i="5"/>
  <c r="O164" i="1"/>
  <c r="N164" i="1"/>
  <c r="M164" i="1"/>
  <c r="L164" i="1"/>
  <c r="T164" i="1"/>
  <c r="S164" i="1"/>
  <c r="G165" i="5"/>
  <c r="F165" i="5"/>
  <c r="D165" i="5"/>
  <c r="G164" i="1"/>
  <c r="J164" i="1"/>
  <c r="C166" i="5"/>
  <c r="K165" i="5"/>
  <c r="H165" i="5"/>
  <c r="B165" i="5"/>
  <c r="C165" i="1"/>
  <c r="R164" i="1"/>
  <c r="Q164" i="1"/>
  <c r="K164" i="1"/>
  <c r="I164" i="1"/>
  <c r="H164" i="1"/>
  <c r="D164" i="1"/>
  <c r="B164" i="1"/>
  <c r="H115" i="1" l="1"/>
  <c r="I115" i="1" s="1"/>
  <c r="K115" i="1" s="1"/>
  <c r="Q115" i="1" s="1"/>
  <c r="R115" i="1"/>
  <c r="J116" i="1"/>
  <c r="D117" i="1" s="1"/>
  <c r="G116" i="1"/>
  <c r="T116" i="1" s="1"/>
  <c r="F116" i="1"/>
  <c r="E165" i="1"/>
  <c r="F165" i="1"/>
  <c r="I166" i="5"/>
  <c r="E166" i="5"/>
  <c r="O165" i="1"/>
  <c r="N165" i="1"/>
  <c r="M165" i="1"/>
  <c r="L165" i="1"/>
  <c r="T165" i="1"/>
  <c r="S165" i="1"/>
  <c r="G166" i="5"/>
  <c r="F166" i="5"/>
  <c r="D166" i="5"/>
  <c r="J165" i="1"/>
  <c r="G165" i="1"/>
  <c r="C167" i="5"/>
  <c r="K166" i="5"/>
  <c r="H166" i="5"/>
  <c r="B166" i="5"/>
  <c r="C166" i="1"/>
  <c r="R165" i="1"/>
  <c r="Q165" i="1"/>
  <c r="K165" i="1"/>
  <c r="I165" i="1"/>
  <c r="H165" i="1"/>
  <c r="D165" i="1"/>
  <c r="B165" i="1"/>
  <c r="H116" i="1" l="1"/>
  <c r="I116" i="1" s="1"/>
  <c r="K116" i="1" s="1"/>
  <c r="Q116" i="1" s="1"/>
  <c r="R116" i="1"/>
  <c r="G117" i="1"/>
  <c r="T117" i="1" s="1"/>
  <c r="N117" i="1" s="1"/>
  <c r="J117" i="1"/>
  <c r="D118" i="1" s="1"/>
  <c r="F117" i="1"/>
  <c r="E166" i="1"/>
  <c r="F166" i="1"/>
  <c r="I167" i="5"/>
  <c r="E167" i="5"/>
  <c r="O166" i="1"/>
  <c r="N166" i="1"/>
  <c r="L166" i="1"/>
  <c r="M166" i="1"/>
  <c r="F167" i="5"/>
  <c r="G167" i="5"/>
  <c r="D167" i="5"/>
  <c r="T166" i="1"/>
  <c r="S166" i="1"/>
  <c r="G166" i="1"/>
  <c r="J166" i="1"/>
  <c r="C168" i="5"/>
  <c r="K167" i="5"/>
  <c r="H167" i="5"/>
  <c r="B167" i="5"/>
  <c r="C167" i="1"/>
  <c r="R166" i="1"/>
  <c r="Q166" i="1"/>
  <c r="K166" i="1"/>
  <c r="H166" i="1"/>
  <c r="I166" i="1"/>
  <c r="D166" i="1"/>
  <c r="B166" i="1"/>
  <c r="H117" i="1" l="1"/>
  <c r="I117" i="1" s="1"/>
  <c r="K117" i="1" s="1"/>
  <c r="Q117" i="1" s="1"/>
  <c r="L117" i="1" s="1"/>
  <c r="G118" i="1"/>
  <c r="F118" i="1"/>
  <c r="H118" i="1" s="1"/>
  <c r="I118" i="1" s="1"/>
  <c r="K118" i="1" s="1"/>
  <c r="Q118" i="1" s="1"/>
  <c r="J118" i="1"/>
  <c r="D119" i="1" s="1"/>
  <c r="R117" i="1"/>
  <c r="O117" i="1" s="1"/>
  <c r="E167" i="1"/>
  <c r="F167" i="1"/>
  <c r="I168" i="5"/>
  <c r="E168" i="5"/>
  <c r="O167" i="1"/>
  <c r="N167" i="1"/>
  <c r="M167" i="1"/>
  <c r="L167" i="1"/>
  <c r="T167" i="1"/>
  <c r="S167" i="1"/>
  <c r="F168" i="5"/>
  <c r="G168" i="5"/>
  <c r="D168" i="5"/>
  <c r="G167" i="1"/>
  <c r="J167" i="1"/>
  <c r="C169" i="5"/>
  <c r="K168" i="5"/>
  <c r="H168" i="5"/>
  <c r="B168" i="5"/>
  <c r="C168" i="1"/>
  <c r="R167" i="1"/>
  <c r="Q167" i="1"/>
  <c r="K167" i="1"/>
  <c r="I167" i="1"/>
  <c r="H167" i="1"/>
  <c r="D167" i="1"/>
  <c r="B167" i="1"/>
  <c r="T118" i="1" l="1"/>
  <c r="R118" i="1"/>
  <c r="F119" i="1"/>
  <c r="G119" i="1"/>
  <c r="J119" i="1"/>
  <c r="D120" i="1" s="1"/>
  <c r="E168" i="1"/>
  <c r="F168" i="1"/>
  <c r="I169" i="5"/>
  <c r="E169" i="5"/>
  <c r="O168" i="1"/>
  <c r="M168" i="1"/>
  <c r="N168" i="1"/>
  <c r="L168" i="1"/>
  <c r="T168" i="1"/>
  <c r="S168" i="1"/>
  <c r="G169" i="5"/>
  <c r="F169" i="5"/>
  <c r="D169" i="5"/>
  <c r="G168" i="1"/>
  <c r="J168" i="1"/>
  <c r="C170" i="5"/>
  <c r="K169" i="5"/>
  <c r="H169" i="5"/>
  <c r="B169" i="5"/>
  <c r="C169" i="1"/>
  <c r="R168" i="1"/>
  <c r="Q168" i="1"/>
  <c r="K168" i="1"/>
  <c r="I168" i="1"/>
  <c r="H168" i="1"/>
  <c r="D168" i="1"/>
  <c r="B168" i="1"/>
  <c r="H119" i="1" l="1"/>
  <c r="I119" i="1" s="1"/>
  <c r="K119" i="1" s="1"/>
  <c r="Q119" i="1" s="1"/>
  <c r="R119" i="1"/>
  <c r="F120" i="1"/>
  <c r="G120" i="1"/>
  <c r="J120" i="1"/>
  <c r="D121" i="1" s="1"/>
  <c r="T119" i="1"/>
  <c r="E169" i="1"/>
  <c r="F169" i="1"/>
  <c r="I170" i="5"/>
  <c r="E170" i="5"/>
  <c r="O169" i="1"/>
  <c r="N169" i="1"/>
  <c r="L169" i="1"/>
  <c r="M169" i="1"/>
  <c r="T169" i="1"/>
  <c r="S169" i="1"/>
  <c r="G170" i="5"/>
  <c r="F170" i="5"/>
  <c r="D170" i="5"/>
  <c r="G169" i="1"/>
  <c r="J169" i="1"/>
  <c r="C171" i="5"/>
  <c r="K170" i="5"/>
  <c r="H170" i="5"/>
  <c r="B170" i="5"/>
  <c r="C170" i="1"/>
  <c r="Q169" i="1"/>
  <c r="R169" i="1"/>
  <c r="K169" i="1"/>
  <c r="I169" i="1"/>
  <c r="H169" i="1"/>
  <c r="D169" i="1"/>
  <c r="B169" i="1"/>
  <c r="H120" i="1" l="1"/>
  <c r="I120" i="1" s="1"/>
  <c r="K120" i="1" s="1"/>
  <c r="Q120" i="1" s="1"/>
  <c r="T120" i="1"/>
  <c r="R120" i="1"/>
  <c r="F121" i="1"/>
  <c r="G121" i="1"/>
  <c r="J121" i="1"/>
  <c r="D122" i="1" s="1"/>
  <c r="E170" i="1"/>
  <c r="F170" i="1"/>
  <c r="I171" i="5"/>
  <c r="E171" i="5"/>
  <c r="O170" i="1"/>
  <c r="N170" i="1"/>
  <c r="M170" i="1"/>
  <c r="L170" i="1"/>
  <c r="T170" i="1"/>
  <c r="S170" i="1"/>
  <c r="F171" i="5"/>
  <c r="G171" i="5"/>
  <c r="D171" i="5"/>
  <c r="G170" i="1"/>
  <c r="J170" i="1"/>
  <c r="C172" i="5"/>
  <c r="K171" i="5"/>
  <c r="H171" i="5"/>
  <c r="B171" i="5"/>
  <c r="C171" i="1"/>
  <c r="R170" i="1"/>
  <c r="Q170" i="1"/>
  <c r="K170" i="1"/>
  <c r="H170" i="1"/>
  <c r="I170" i="1"/>
  <c r="D170" i="1"/>
  <c r="B170" i="1"/>
  <c r="T121" i="1" l="1"/>
  <c r="H121" i="1"/>
  <c r="I121" i="1" s="1"/>
  <c r="K121" i="1" s="1"/>
  <c r="Q121" i="1" s="1"/>
  <c r="R121" i="1"/>
  <c r="F122" i="1"/>
  <c r="G122" i="1"/>
  <c r="J122" i="1"/>
  <c r="D123" i="1" s="1"/>
  <c r="E171" i="1"/>
  <c r="F171" i="1"/>
  <c r="I172" i="5"/>
  <c r="E172" i="5"/>
  <c r="O171" i="1"/>
  <c r="N171" i="1"/>
  <c r="M171" i="1"/>
  <c r="L171" i="1"/>
  <c r="T171" i="1"/>
  <c r="S171" i="1"/>
  <c r="F172" i="5"/>
  <c r="G172" i="5"/>
  <c r="D172" i="5"/>
  <c r="G171" i="1"/>
  <c r="J171" i="1"/>
  <c r="C173" i="5"/>
  <c r="K172" i="5"/>
  <c r="H172" i="5"/>
  <c r="B172" i="5"/>
  <c r="C172" i="1"/>
  <c r="R171" i="1"/>
  <c r="Q171" i="1"/>
  <c r="K171" i="1"/>
  <c r="I171" i="1"/>
  <c r="H171" i="1"/>
  <c r="D171" i="1"/>
  <c r="B171" i="1"/>
  <c r="R122" i="1" l="1"/>
  <c r="H122" i="1"/>
  <c r="I122" i="1" s="1"/>
  <c r="K122" i="1" s="1"/>
  <c r="Q122" i="1" s="1"/>
  <c r="T122" i="1"/>
  <c r="F123" i="1"/>
  <c r="G123" i="1"/>
  <c r="R123" i="1" s="1"/>
  <c r="J123" i="1"/>
  <c r="D124" i="1" s="1"/>
  <c r="E172" i="1"/>
  <c r="F172" i="1"/>
  <c r="I173" i="5"/>
  <c r="E173" i="5"/>
  <c r="O172" i="1"/>
  <c r="M172" i="1"/>
  <c r="N172" i="1"/>
  <c r="L172" i="1"/>
  <c r="T172" i="1"/>
  <c r="S172" i="1"/>
  <c r="G173" i="5"/>
  <c r="F173" i="5"/>
  <c r="D173" i="5"/>
  <c r="G172" i="1"/>
  <c r="J172" i="1"/>
  <c r="C174" i="5"/>
  <c r="K173" i="5"/>
  <c r="H173" i="5"/>
  <c r="B173" i="5"/>
  <c r="C173" i="1"/>
  <c r="Q172" i="1"/>
  <c r="R172" i="1"/>
  <c r="K172" i="1"/>
  <c r="I172" i="1"/>
  <c r="H172" i="1"/>
  <c r="D172" i="1"/>
  <c r="B172" i="1"/>
  <c r="H123" i="1" l="1"/>
  <c r="I123" i="1" s="1"/>
  <c r="K123" i="1" s="1"/>
  <c r="Q123" i="1" s="1"/>
  <c r="T123" i="1"/>
  <c r="F124" i="1"/>
  <c r="G124" i="1"/>
  <c r="R124" i="1" s="1"/>
  <c r="J124" i="1"/>
  <c r="D125" i="1" s="1"/>
  <c r="E173" i="1"/>
  <c r="F173" i="1"/>
  <c r="I174" i="5"/>
  <c r="E174" i="5"/>
  <c r="O173" i="1"/>
  <c r="N173" i="1"/>
  <c r="M173" i="1"/>
  <c r="L173" i="1"/>
  <c r="G174" i="5"/>
  <c r="F174" i="5"/>
  <c r="D174" i="5"/>
  <c r="T173" i="1"/>
  <c r="S173" i="1"/>
  <c r="G173" i="1"/>
  <c r="J173" i="1"/>
  <c r="C175" i="5"/>
  <c r="K174" i="5"/>
  <c r="H174" i="5"/>
  <c r="B174" i="5"/>
  <c r="C174" i="1"/>
  <c r="R173" i="1"/>
  <c r="Q173" i="1"/>
  <c r="K173" i="1"/>
  <c r="I173" i="1"/>
  <c r="H173" i="1"/>
  <c r="D173" i="1"/>
  <c r="B173" i="1"/>
  <c r="H124" i="1" l="1"/>
  <c r="I124" i="1" s="1"/>
  <c r="K124" i="1" s="1"/>
  <c r="Q124" i="1" s="1"/>
  <c r="T124" i="1"/>
  <c r="J125" i="1"/>
  <c r="D126" i="1" s="1"/>
  <c r="F125" i="1"/>
  <c r="G125" i="1"/>
  <c r="R125" i="1" s="1"/>
  <c r="E174" i="1"/>
  <c r="F174" i="1"/>
  <c r="I175" i="5"/>
  <c r="E175" i="5"/>
  <c r="O174" i="1"/>
  <c r="N174" i="1"/>
  <c r="L174" i="1"/>
  <c r="M174" i="1"/>
  <c r="F175" i="5"/>
  <c r="G175" i="5"/>
  <c r="D175" i="5"/>
  <c r="T174" i="1"/>
  <c r="S174" i="1"/>
  <c r="G174" i="1"/>
  <c r="J174" i="1"/>
  <c r="C176" i="5"/>
  <c r="K175" i="5"/>
  <c r="H175" i="5"/>
  <c r="B175" i="5"/>
  <c r="C175" i="1"/>
  <c r="R174" i="1"/>
  <c r="Q174" i="1"/>
  <c r="K174" i="1"/>
  <c r="H174" i="1"/>
  <c r="I174" i="1"/>
  <c r="D174" i="1"/>
  <c r="B174" i="1"/>
  <c r="T125" i="1" l="1"/>
  <c r="H125" i="1"/>
  <c r="I125" i="1" s="1"/>
  <c r="K125" i="1" s="1"/>
  <c r="Q125" i="1" s="1"/>
  <c r="F126" i="1"/>
  <c r="J126" i="1"/>
  <c r="D127" i="1" s="1"/>
  <c r="G126" i="1"/>
  <c r="R126" i="1" s="1"/>
  <c r="E175" i="1"/>
  <c r="F175" i="1"/>
  <c r="I176" i="5"/>
  <c r="E176" i="5"/>
  <c r="O175" i="1"/>
  <c r="N175" i="1"/>
  <c r="M175" i="1"/>
  <c r="L175" i="1"/>
  <c r="F176" i="5"/>
  <c r="G176" i="5"/>
  <c r="D176" i="5"/>
  <c r="T175" i="1"/>
  <c r="S175" i="1"/>
  <c r="G175" i="1"/>
  <c r="J175" i="1"/>
  <c r="C177" i="5"/>
  <c r="K176" i="5"/>
  <c r="H176" i="5"/>
  <c r="B176" i="5"/>
  <c r="C176" i="1"/>
  <c r="R175" i="1"/>
  <c r="Q175" i="1"/>
  <c r="K175" i="1"/>
  <c r="I175" i="1"/>
  <c r="H175" i="1"/>
  <c r="D175" i="1"/>
  <c r="B175" i="1"/>
  <c r="H126" i="1" l="1"/>
  <c r="I126" i="1" s="1"/>
  <c r="K126" i="1" s="1"/>
  <c r="Q126" i="1" s="1"/>
  <c r="T126" i="1"/>
  <c r="F127" i="1"/>
  <c r="G127" i="1"/>
  <c r="R127" i="1" s="1"/>
  <c r="J127" i="1"/>
  <c r="D128" i="1" s="1"/>
  <c r="E176" i="1"/>
  <c r="F176" i="1"/>
  <c r="I177" i="5"/>
  <c r="E177" i="5"/>
  <c r="O176" i="1"/>
  <c r="N176" i="1"/>
  <c r="M176" i="1"/>
  <c r="L176" i="1"/>
  <c r="T176" i="1"/>
  <c r="S176" i="1"/>
  <c r="G177" i="5"/>
  <c r="F177" i="5"/>
  <c r="D177" i="5"/>
  <c r="G176" i="1"/>
  <c r="J176" i="1"/>
  <c r="C178" i="5"/>
  <c r="K177" i="5"/>
  <c r="H177" i="5"/>
  <c r="B177" i="5"/>
  <c r="C177" i="1"/>
  <c r="R176" i="1"/>
  <c r="Q176" i="1"/>
  <c r="K176" i="1"/>
  <c r="I176" i="1"/>
  <c r="H176" i="1"/>
  <c r="D176" i="1"/>
  <c r="B176" i="1"/>
  <c r="H127" i="1" l="1"/>
  <c r="I127" i="1" s="1"/>
  <c r="K127" i="1" s="1"/>
  <c r="Q127" i="1" s="1"/>
  <c r="T127" i="1"/>
  <c r="J128" i="1"/>
  <c r="D129" i="1" s="1"/>
  <c r="F128" i="1"/>
  <c r="G128" i="1"/>
  <c r="R128" i="1" s="1"/>
  <c r="E177" i="1"/>
  <c r="F177" i="1"/>
  <c r="I178" i="5"/>
  <c r="E178" i="5"/>
  <c r="O177" i="1"/>
  <c r="N177" i="1"/>
  <c r="M177" i="1"/>
  <c r="L177" i="1"/>
  <c r="T177" i="1"/>
  <c r="S177" i="1"/>
  <c r="G178" i="5"/>
  <c r="F178" i="5"/>
  <c r="D178" i="5"/>
  <c r="G177" i="1"/>
  <c r="J177" i="1"/>
  <c r="C179" i="5"/>
  <c r="K178" i="5"/>
  <c r="H178" i="5"/>
  <c r="B178" i="5"/>
  <c r="C178" i="1"/>
  <c r="Q177" i="1"/>
  <c r="R177" i="1"/>
  <c r="K177" i="1"/>
  <c r="I177" i="1"/>
  <c r="H177" i="1"/>
  <c r="D177" i="1"/>
  <c r="B177" i="1"/>
  <c r="H128" i="1" l="1"/>
  <c r="I128" i="1" s="1"/>
  <c r="K128" i="1" s="1"/>
  <c r="Q128" i="1" s="1"/>
  <c r="T128" i="1"/>
  <c r="J129" i="1"/>
  <c r="D130" i="1" s="1"/>
  <c r="F129" i="1"/>
  <c r="G129" i="1"/>
  <c r="R129" i="1" s="1"/>
  <c r="O129" i="1" s="1"/>
  <c r="E178" i="1"/>
  <c r="F178" i="1"/>
  <c r="I179" i="5"/>
  <c r="E179" i="5"/>
  <c r="O178" i="1"/>
  <c r="M178" i="1"/>
  <c r="L178" i="1"/>
  <c r="N178" i="1"/>
  <c r="F179" i="5"/>
  <c r="G179" i="5"/>
  <c r="D179" i="5"/>
  <c r="T178" i="1"/>
  <c r="S178" i="1"/>
  <c r="G178" i="1"/>
  <c r="J178" i="1"/>
  <c r="C180" i="5"/>
  <c r="K179" i="5"/>
  <c r="H179" i="5"/>
  <c r="B179" i="5"/>
  <c r="C179" i="1"/>
  <c r="R178" i="1"/>
  <c r="Q178" i="1"/>
  <c r="K178" i="1"/>
  <c r="H178" i="1"/>
  <c r="I178" i="1"/>
  <c r="D178" i="1"/>
  <c r="B178" i="1"/>
  <c r="H129" i="1" l="1"/>
  <c r="I129" i="1" s="1"/>
  <c r="K129" i="1" s="1"/>
  <c r="Q129" i="1" s="1"/>
  <c r="L129" i="1" s="1"/>
  <c r="G130" i="1"/>
  <c r="F130" i="1"/>
  <c r="J130" i="1"/>
  <c r="D131" i="1" s="1"/>
  <c r="T129" i="1"/>
  <c r="N129" i="1" s="1"/>
  <c r="E179" i="1"/>
  <c r="F179" i="1"/>
  <c r="I180" i="5"/>
  <c r="E180" i="5"/>
  <c r="O179" i="1"/>
  <c r="N179" i="1"/>
  <c r="M179" i="1"/>
  <c r="L179" i="1"/>
  <c r="F180" i="5"/>
  <c r="G180" i="5"/>
  <c r="D180" i="5"/>
  <c r="T179" i="1"/>
  <c r="S179" i="1"/>
  <c r="G179" i="1"/>
  <c r="J179" i="1"/>
  <c r="C181" i="5"/>
  <c r="K180" i="5"/>
  <c r="H180" i="5"/>
  <c r="B180" i="5"/>
  <c r="C180" i="1"/>
  <c r="R179" i="1"/>
  <c r="Q179" i="1"/>
  <c r="K179" i="1"/>
  <c r="I179" i="1"/>
  <c r="H179" i="1"/>
  <c r="D179" i="1"/>
  <c r="B179" i="1"/>
  <c r="H130" i="1" l="1"/>
  <c r="I130" i="1" s="1"/>
  <c r="K130" i="1" s="1"/>
  <c r="Q130" i="1" s="1"/>
  <c r="F131" i="1"/>
  <c r="G131" i="1"/>
  <c r="J131" i="1"/>
  <c r="D132" i="1" s="1"/>
  <c r="T130" i="1"/>
  <c r="R130" i="1"/>
  <c r="E180" i="1"/>
  <c r="F180" i="1"/>
  <c r="I181" i="5"/>
  <c r="E181" i="5"/>
  <c r="O180" i="1"/>
  <c r="M180" i="1"/>
  <c r="L180" i="1"/>
  <c r="N180" i="1"/>
  <c r="T180" i="1"/>
  <c r="S180" i="1"/>
  <c r="G181" i="5"/>
  <c r="F181" i="5"/>
  <c r="D181" i="5"/>
  <c r="G180" i="1"/>
  <c r="J180" i="1"/>
  <c r="C182" i="5"/>
  <c r="K181" i="5"/>
  <c r="H181" i="5"/>
  <c r="B181" i="5"/>
  <c r="C181" i="1"/>
  <c r="R180" i="1"/>
  <c r="Q180" i="1"/>
  <c r="K180" i="1"/>
  <c r="I180" i="1"/>
  <c r="H180" i="1"/>
  <c r="D180" i="1"/>
  <c r="B180" i="1"/>
  <c r="T131" i="1" l="1"/>
  <c r="R131" i="1"/>
  <c r="H131" i="1"/>
  <c r="I131" i="1" s="1"/>
  <c r="K131" i="1" s="1"/>
  <c r="Q131" i="1" s="1"/>
  <c r="J132" i="1"/>
  <c r="D133" i="1" s="1"/>
  <c r="F132" i="1"/>
  <c r="G132" i="1"/>
  <c r="R132" i="1" s="1"/>
  <c r="E181" i="1"/>
  <c r="F181" i="1"/>
  <c r="I182" i="5"/>
  <c r="E182" i="5"/>
  <c r="O181" i="1"/>
  <c r="N181" i="1"/>
  <c r="M181" i="1"/>
  <c r="L181" i="1"/>
  <c r="T181" i="1"/>
  <c r="S181" i="1"/>
  <c r="G182" i="5"/>
  <c r="F182" i="5"/>
  <c r="D182" i="5"/>
  <c r="G181" i="1"/>
  <c r="J181" i="1"/>
  <c r="C183" i="5"/>
  <c r="K182" i="5"/>
  <c r="H182" i="5"/>
  <c r="B182" i="5"/>
  <c r="C182" i="1"/>
  <c r="R181" i="1"/>
  <c r="Q181" i="1"/>
  <c r="K181" i="1"/>
  <c r="I181" i="1"/>
  <c r="H181" i="1"/>
  <c r="D181" i="1"/>
  <c r="B181" i="1"/>
  <c r="H132" i="1" l="1"/>
  <c r="I132" i="1" s="1"/>
  <c r="K132" i="1" s="1"/>
  <c r="Q132" i="1" s="1"/>
  <c r="T132" i="1"/>
  <c r="J133" i="1"/>
  <c r="D134" i="1" s="1"/>
  <c r="G133" i="1"/>
  <c r="R133" i="1" s="1"/>
  <c r="F133" i="1"/>
  <c r="E182" i="1"/>
  <c r="F182" i="1"/>
  <c r="I183" i="5"/>
  <c r="E183" i="5"/>
  <c r="O182" i="1"/>
  <c r="N182" i="1"/>
  <c r="L182" i="1"/>
  <c r="M182" i="1"/>
  <c r="T182" i="1"/>
  <c r="S182" i="1"/>
  <c r="F183" i="5"/>
  <c r="G183" i="5"/>
  <c r="D183" i="5"/>
  <c r="G182" i="1"/>
  <c r="J182" i="1"/>
  <c r="C184" i="5"/>
  <c r="K183" i="5"/>
  <c r="H183" i="5"/>
  <c r="B183" i="5"/>
  <c r="C183" i="1"/>
  <c r="R182" i="1"/>
  <c r="Q182" i="1"/>
  <c r="K182" i="1"/>
  <c r="H182" i="1"/>
  <c r="I182" i="1"/>
  <c r="D182" i="1"/>
  <c r="B182" i="1"/>
  <c r="T133" i="1" l="1"/>
  <c r="H133" i="1"/>
  <c r="I133" i="1" s="1"/>
  <c r="K133" i="1" s="1"/>
  <c r="Q133" i="1" s="1"/>
  <c r="F134" i="1"/>
  <c r="G134" i="1"/>
  <c r="R134" i="1" s="1"/>
  <c r="J134" i="1"/>
  <c r="D135" i="1" s="1"/>
  <c r="E183" i="1"/>
  <c r="F183" i="1"/>
  <c r="I184" i="5"/>
  <c r="E184" i="5"/>
  <c r="O183" i="1"/>
  <c r="N183" i="1"/>
  <c r="M183" i="1"/>
  <c r="L183" i="1"/>
  <c r="T183" i="1"/>
  <c r="S183" i="1"/>
  <c r="F184" i="5"/>
  <c r="G184" i="5"/>
  <c r="D184" i="5"/>
  <c r="G183" i="1"/>
  <c r="J183" i="1"/>
  <c r="C185" i="5"/>
  <c r="K184" i="5"/>
  <c r="H184" i="5"/>
  <c r="B184" i="5"/>
  <c r="C184" i="1"/>
  <c r="R183" i="1"/>
  <c r="Q183" i="1"/>
  <c r="K183" i="1"/>
  <c r="I183" i="1"/>
  <c r="H183" i="1"/>
  <c r="D183" i="1"/>
  <c r="B183" i="1"/>
  <c r="H134" i="1" l="1"/>
  <c r="I134" i="1" s="1"/>
  <c r="K134" i="1" s="1"/>
  <c r="Q134" i="1" s="1"/>
  <c r="T134" i="1"/>
  <c r="G135" i="1"/>
  <c r="R135" i="1" s="1"/>
  <c r="J135" i="1"/>
  <c r="D136" i="1" s="1"/>
  <c r="F135" i="1"/>
  <c r="E184" i="1"/>
  <c r="F184" i="1"/>
  <c r="I185" i="5"/>
  <c r="E185" i="5"/>
  <c r="O184" i="1"/>
  <c r="N184" i="1"/>
  <c r="M184" i="1"/>
  <c r="L184" i="1"/>
  <c r="G185" i="5"/>
  <c r="F185" i="5"/>
  <c r="D185" i="5"/>
  <c r="T184" i="1"/>
  <c r="S184" i="1"/>
  <c r="G184" i="1"/>
  <c r="J184" i="1"/>
  <c r="C186" i="5"/>
  <c r="K185" i="5"/>
  <c r="H185" i="5"/>
  <c r="B185" i="5"/>
  <c r="C185" i="1"/>
  <c r="R184" i="1"/>
  <c r="Q184" i="1"/>
  <c r="K184" i="1"/>
  <c r="I184" i="1"/>
  <c r="H184" i="1"/>
  <c r="D184" i="1"/>
  <c r="B184" i="1"/>
  <c r="H135" i="1" l="1"/>
  <c r="I135" i="1" s="1"/>
  <c r="K135" i="1" s="1"/>
  <c r="Q135" i="1" s="1"/>
  <c r="T135" i="1"/>
  <c r="J136" i="1"/>
  <c r="D137" i="1" s="1"/>
  <c r="G136" i="1"/>
  <c r="R136" i="1" s="1"/>
  <c r="F136" i="1"/>
  <c r="E185" i="1"/>
  <c r="F185" i="1"/>
  <c r="I186" i="5"/>
  <c r="E186" i="5"/>
  <c r="O185" i="1"/>
  <c r="N185" i="1"/>
  <c r="M185" i="1"/>
  <c r="L185" i="1"/>
  <c r="T185" i="1"/>
  <c r="S185" i="1"/>
  <c r="G186" i="5"/>
  <c r="F186" i="5"/>
  <c r="D186" i="5"/>
  <c r="G185" i="1"/>
  <c r="J185" i="1"/>
  <c r="C187" i="5"/>
  <c r="K186" i="5"/>
  <c r="H186" i="5"/>
  <c r="B186" i="5"/>
  <c r="C186" i="1"/>
  <c r="Q185" i="1"/>
  <c r="R185" i="1"/>
  <c r="K185" i="1"/>
  <c r="I185" i="1"/>
  <c r="H185" i="1"/>
  <c r="D185" i="1"/>
  <c r="B185" i="1"/>
  <c r="T136" i="1" l="1"/>
  <c r="H136" i="1"/>
  <c r="I136" i="1" s="1"/>
  <c r="K136" i="1" s="1"/>
  <c r="Q136" i="1" s="1"/>
  <c r="F137" i="1"/>
  <c r="G137" i="1"/>
  <c r="T137" i="1" s="1"/>
  <c r="J137" i="1"/>
  <c r="D138" i="1" s="1"/>
  <c r="E186" i="1"/>
  <c r="F186" i="1"/>
  <c r="I187" i="5"/>
  <c r="E187" i="5"/>
  <c r="O186" i="1"/>
  <c r="N186" i="1"/>
  <c r="M186" i="1"/>
  <c r="L186" i="1"/>
  <c r="T186" i="1"/>
  <c r="S186" i="1"/>
  <c r="F187" i="5"/>
  <c r="G187" i="5"/>
  <c r="D187" i="5"/>
  <c r="G186" i="1"/>
  <c r="J186" i="1"/>
  <c r="C188" i="5"/>
  <c r="K187" i="5"/>
  <c r="H187" i="5"/>
  <c r="B187" i="5"/>
  <c r="C187" i="1"/>
  <c r="R186" i="1"/>
  <c r="Q186" i="1"/>
  <c r="K186" i="1"/>
  <c r="H186" i="1"/>
  <c r="I186" i="1"/>
  <c r="D186" i="1"/>
  <c r="B186" i="1"/>
  <c r="H137" i="1" l="1"/>
  <c r="I137" i="1" s="1"/>
  <c r="K137" i="1" s="1"/>
  <c r="Q137" i="1" s="1"/>
  <c r="F138" i="1"/>
  <c r="G138" i="1"/>
  <c r="T138" i="1" s="1"/>
  <c r="J138" i="1"/>
  <c r="D139" i="1" s="1"/>
  <c r="R137" i="1"/>
  <c r="E187" i="1"/>
  <c r="F187" i="1"/>
  <c r="I188" i="5"/>
  <c r="E188" i="5"/>
  <c r="O187" i="1"/>
  <c r="N187" i="1"/>
  <c r="M187" i="1"/>
  <c r="L187" i="1"/>
  <c r="T187" i="1"/>
  <c r="S187" i="1"/>
  <c r="F188" i="5"/>
  <c r="D188" i="5"/>
  <c r="G188" i="5"/>
  <c r="G187" i="1"/>
  <c r="J187" i="1"/>
  <c r="C189" i="5"/>
  <c r="K188" i="5"/>
  <c r="H188" i="5"/>
  <c r="B188" i="5"/>
  <c r="C188" i="1"/>
  <c r="R187" i="1"/>
  <c r="Q187" i="1"/>
  <c r="K187" i="1"/>
  <c r="I187" i="1"/>
  <c r="H187" i="1"/>
  <c r="D187" i="1"/>
  <c r="B187" i="1"/>
  <c r="H138" i="1" l="1"/>
  <c r="I138" i="1" s="1"/>
  <c r="K138" i="1" s="1"/>
  <c r="Q138" i="1" s="1"/>
  <c r="J139" i="1"/>
  <c r="D140" i="1" s="1"/>
  <c r="F139" i="1"/>
  <c r="G139" i="1"/>
  <c r="T139" i="1" s="1"/>
  <c r="R138" i="1"/>
  <c r="E188" i="1"/>
  <c r="F188" i="1"/>
  <c r="I189" i="5"/>
  <c r="E189" i="5"/>
  <c r="O188" i="1"/>
  <c r="M188" i="1"/>
  <c r="N188" i="1"/>
  <c r="L188" i="1"/>
  <c r="T188" i="1"/>
  <c r="S188" i="1"/>
  <c r="G189" i="5"/>
  <c r="F189" i="5"/>
  <c r="D189" i="5"/>
  <c r="G188" i="1"/>
  <c r="J188" i="1"/>
  <c r="C190" i="5"/>
  <c r="K189" i="5"/>
  <c r="H189" i="5"/>
  <c r="B189" i="5"/>
  <c r="C189" i="1"/>
  <c r="R188" i="1"/>
  <c r="Q188" i="1"/>
  <c r="K188" i="1"/>
  <c r="I188" i="1"/>
  <c r="H188" i="1"/>
  <c r="D188" i="1"/>
  <c r="B188" i="1"/>
  <c r="H139" i="1" l="1"/>
  <c r="I139" i="1" s="1"/>
  <c r="K139" i="1" s="1"/>
  <c r="Q139" i="1" s="1"/>
  <c r="F140" i="1"/>
  <c r="J140" i="1"/>
  <c r="G140" i="1"/>
  <c r="T140" i="1" s="1"/>
  <c r="R139" i="1"/>
  <c r="E189" i="1"/>
  <c r="F189" i="1"/>
  <c r="I190" i="5"/>
  <c r="E190" i="5"/>
  <c r="O189" i="1"/>
  <c r="N189" i="1"/>
  <c r="M189" i="1"/>
  <c r="L189" i="1"/>
  <c r="T189" i="1"/>
  <c r="S189" i="1"/>
  <c r="G190" i="5"/>
  <c r="F190" i="5"/>
  <c r="D190" i="5"/>
  <c r="G189" i="1"/>
  <c r="J189" i="1"/>
  <c r="C191" i="5"/>
  <c r="K190" i="5"/>
  <c r="H190" i="5"/>
  <c r="B190" i="5"/>
  <c r="C190" i="1"/>
  <c r="R189" i="1"/>
  <c r="Q189" i="1"/>
  <c r="K189" i="1"/>
  <c r="I189" i="1"/>
  <c r="H189" i="1"/>
  <c r="D189" i="1"/>
  <c r="B189" i="1"/>
  <c r="R140" i="1" l="1"/>
  <c r="H140" i="1"/>
  <c r="I140" i="1" s="1"/>
  <c r="K140" i="1" s="1"/>
  <c r="Q140" i="1" s="1"/>
  <c r="E141" i="1"/>
  <c r="D141" i="1"/>
  <c r="E190" i="1"/>
  <c r="F190" i="1"/>
  <c r="I191" i="5"/>
  <c r="E191" i="5"/>
  <c r="O190" i="1"/>
  <c r="N190" i="1"/>
  <c r="L190" i="1"/>
  <c r="M190" i="1"/>
  <c r="T190" i="1"/>
  <c r="S190" i="1"/>
  <c r="F191" i="5"/>
  <c r="G191" i="5"/>
  <c r="D191" i="5"/>
  <c r="G190" i="1"/>
  <c r="J190" i="1"/>
  <c r="C192" i="5"/>
  <c r="K191" i="5"/>
  <c r="H191" i="5"/>
  <c r="B191" i="5"/>
  <c r="C191" i="1"/>
  <c r="R190" i="1"/>
  <c r="Q190" i="1"/>
  <c r="K190" i="1"/>
  <c r="H190" i="1"/>
  <c r="I190" i="1"/>
  <c r="D190" i="1"/>
  <c r="B190" i="1"/>
  <c r="F141" i="1" l="1"/>
  <c r="G141" i="1"/>
  <c r="T141" i="1" s="1"/>
  <c r="N141" i="1" s="1"/>
  <c r="J141" i="1"/>
  <c r="S141" i="1"/>
  <c r="M141" i="1" s="1"/>
  <c r="E191" i="1"/>
  <c r="F191" i="1"/>
  <c r="I192" i="5"/>
  <c r="E192" i="5"/>
  <c r="N191" i="1"/>
  <c r="M191" i="1"/>
  <c r="L191" i="1"/>
  <c r="O191" i="1"/>
  <c r="T191" i="1"/>
  <c r="S191" i="1"/>
  <c r="F192" i="5"/>
  <c r="D192" i="5"/>
  <c r="G192" i="5"/>
  <c r="G191" i="1"/>
  <c r="J191" i="1"/>
  <c r="C193" i="5"/>
  <c r="K192" i="5"/>
  <c r="H192" i="5"/>
  <c r="B192" i="5"/>
  <c r="C192" i="1"/>
  <c r="R191" i="1"/>
  <c r="Q191" i="1"/>
  <c r="K191" i="1"/>
  <c r="I191" i="1"/>
  <c r="H191" i="1"/>
  <c r="D191" i="1"/>
  <c r="B191" i="1"/>
  <c r="R141" i="1" l="1"/>
  <c r="O141" i="1" s="1"/>
  <c r="H141" i="1"/>
  <c r="I141" i="1" s="1"/>
  <c r="K141" i="1" s="1"/>
  <c r="Q141" i="1" s="1"/>
  <c r="L141" i="1" s="1"/>
  <c r="E192" i="1"/>
  <c r="F192" i="1"/>
  <c r="I193" i="5"/>
  <c r="E193" i="5"/>
  <c r="O192" i="1"/>
  <c r="N192" i="1"/>
  <c r="M192" i="1"/>
  <c r="L192" i="1"/>
  <c r="T192" i="1"/>
  <c r="S192" i="1"/>
  <c r="G193" i="5"/>
  <c r="F193" i="5"/>
  <c r="D193" i="5"/>
  <c r="G192" i="1"/>
  <c r="J192" i="1"/>
  <c r="C194" i="5"/>
  <c r="K193" i="5"/>
  <c r="H193" i="5"/>
  <c r="B193" i="5"/>
  <c r="C193" i="1"/>
  <c r="R192" i="1"/>
  <c r="Q192" i="1"/>
  <c r="K192" i="1"/>
  <c r="I192" i="1"/>
  <c r="H192" i="1"/>
  <c r="D192" i="1"/>
  <c r="B192" i="1"/>
  <c r="E193" i="1" l="1"/>
  <c r="F193" i="1"/>
  <c r="I194" i="5"/>
  <c r="E194" i="5"/>
  <c r="O193" i="1"/>
  <c r="N193" i="1"/>
  <c r="M193" i="1"/>
  <c r="L193" i="1"/>
  <c r="T193" i="1"/>
  <c r="S193" i="1"/>
  <c r="G194" i="5"/>
  <c r="F194" i="5"/>
  <c r="D194" i="5"/>
  <c r="G193" i="1"/>
  <c r="J193" i="1"/>
  <c r="C195" i="5"/>
  <c r="K194" i="5"/>
  <c r="H194" i="5"/>
  <c r="B194" i="5"/>
  <c r="C194" i="1"/>
  <c r="Q193" i="1"/>
  <c r="R193" i="1"/>
  <c r="K193" i="1"/>
  <c r="I193" i="1"/>
  <c r="H193" i="1"/>
  <c r="D193" i="1"/>
  <c r="B193" i="1"/>
  <c r="E194" i="1" l="1"/>
  <c r="F194" i="1"/>
  <c r="I195" i="5"/>
  <c r="E195" i="5"/>
  <c r="O194" i="1"/>
  <c r="M194" i="1"/>
  <c r="L194" i="1"/>
  <c r="N194" i="1"/>
  <c r="T194" i="1"/>
  <c r="S194" i="1"/>
  <c r="F195" i="5"/>
  <c r="G195" i="5"/>
  <c r="D195" i="5"/>
  <c r="G194" i="1"/>
  <c r="J194" i="1"/>
  <c r="C196" i="5"/>
  <c r="K195" i="5"/>
  <c r="H195" i="5"/>
  <c r="B195" i="5"/>
  <c r="C195" i="1"/>
  <c r="R194" i="1"/>
  <c r="Q194" i="1"/>
  <c r="K194" i="1"/>
  <c r="H194" i="1"/>
  <c r="I194" i="1"/>
  <c r="D194" i="1"/>
  <c r="B194" i="1"/>
  <c r="E195" i="1" l="1"/>
  <c r="F195" i="1"/>
  <c r="I196" i="5"/>
  <c r="E196" i="5"/>
  <c r="O195" i="1"/>
  <c r="N195" i="1"/>
  <c r="M195" i="1"/>
  <c r="L195" i="1"/>
  <c r="T195" i="1"/>
  <c r="S195" i="1"/>
  <c r="F196" i="5"/>
  <c r="G196" i="5"/>
  <c r="D196" i="5"/>
  <c r="G195" i="1"/>
  <c r="J195" i="1"/>
  <c r="C197" i="5"/>
  <c r="K196" i="5"/>
  <c r="H196" i="5"/>
  <c r="B196" i="5"/>
  <c r="C196" i="1"/>
  <c r="R195" i="1"/>
  <c r="Q195" i="1"/>
  <c r="K195" i="1"/>
  <c r="I195" i="1"/>
  <c r="H195" i="1"/>
  <c r="D195" i="1"/>
  <c r="B195" i="1"/>
  <c r="E196" i="1" l="1"/>
  <c r="F196" i="1"/>
  <c r="I197" i="5"/>
  <c r="E197" i="5"/>
  <c r="O196" i="1"/>
  <c r="M196" i="1"/>
  <c r="L196" i="1"/>
  <c r="N196" i="1"/>
  <c r="T196" i="1"/>
  <c r="S196" i="1"/>
  <c r="G197" i="5"/>
  <c r="F197" i="5"/>
  <c r="D197" i="5"/>
  <c r="G196" i="1"/>
  <c r="J196" i="1"/>
  <c r="C198" i="5"/>
  <c r="K197" i="5"/>
  <c r="H197" i="5"/>
  <c r="B197" i="5"/>
  <c r="C197" i="1"/>
  <c r="R196" i="1"/>
  <c r="Q196" i="1"/>
  <c r="K196" i="1"/>
  <c r="I196" i="1"/>
  <c r="H196" i="1"/>
  <c r="D196" i="1"/>
  <c r="B196" i="1"/>
  <c r="E197" i="1" l="1"/>
  <c r="F197" i="1"/>
  <c r="I198" i="5"/>
  <c r="E198" i="5"/>
  <c r="O197" i="1"/>
  <c r="N197" i="1"/>
  <c r="M197" i="1"/>
  <c r="L197" i="1"/>
  <c r="T197" i="1"/>
  <c r="S197" i="1"/>
  <c r="G198" i="5"/>
  <c r="F198" i="5"/>
  <c r="D198" i="5"/>
  <c r="G197" i="1"/>
  <c r="J197" i="1"/>
  <c r="C199" i="5"/>
  <c r="K198" i="5"/>
  <c r="H198" i="5"/>
  <c r="B198" i="5"/>
  <c r="C198" i="1"/>
  <c r="R197" i="1"/>
  <c r="Q197" i="1"/>
  <c r="K197" i="1"/>
  <c r="I197" i="1"/>
  <c r="H197" i="1"/>
  <c r="D197" i="1"/>
  <c r="B197" i="1"/>
  <c r="E198" i="1" l="1"/>
  <c r="F198" i="1"/>
  <c r="I199" i="5"/>
  <c r="E199" i="5"/>
  <c r="O198" i="1"/>
  <c r="N198" i="1"/>
  <c r="L198" i="1"/>
  <c r="M198" i="1"/>
  <c r="T198" i="1"/>
  <c r="S198" i="1"/>
  <c r="F199" i="5"/>
  <c r="G199" i="5"/>
  <c r="D199" i="5"/>
  <c r="G198" i="1"/>
  <c r="J198" i="1"/>
  <c r="C200" i="5"/>
  <c r="K199" i="5"/>
  <c r="H199" i="5"/>
  <c r="B199" i="5"/>
  <c r="C199" i="1"/>
  <c r="R198" i="1"/>
  <c r="Q198" i="1"/>
  <c r="K198" i="1"/>
  <c r="H198" i="1"/>
  <c r="I198" i="1"/>
  <c r="D198" i="1"/>
  <c r="B198" i="1"/>
  <c r="E199" i="1" l="1"/>
  <c r="F199" i="1"/>
  <c r="I200" i="5"/>
  <c r="E200" i="5"/>
  <c r="O199" i="1"/>
  <c r="N199" i="1"/>
  <c r="M199" i="1"/>
  <c r="L199" i="1"/>
  <c r="T199" i="1"/>
  <c r="S199" i="1"/>
  <c r="G200" i="5"/>
  <c r="D200" i="5"/>
  <c r="F200" i="5"/>
  <c r="G199" i="1"/>
  <c r="J199" i="1"/>
  <c r="C201" i="5"/>
  <c r="K200" i="5"/>
  <c r="H200" i="5"/>
  <c r="B200" i="5"/>
  <c r="C200" i="1"/>
  <c r="R199" i="1"/>
  <c r="Q199" i="1"/>
  <c r="K199" i="1"/>
  <c r="I199" i="1"/>
  <c r="H199" i="1"/>
  <c r="D199" i="1"/>
  <c r="B199" i="1"/>
  <c r="E200" i="1" l="1"/>
  <c r="F200" i="1"/>
  <c r="I201" i="5"/>
  <c r="E201" i="5"/>
  <c r="O200" i="1"/>
  <c r="N200" i="1"/>
  <c r="M200" i="1"/>
  <c r="L200" i="1"/>
  <c r="T200" i="1"/>
  <c r="S200" i="1"/>
  <c r="G201" i="5"/>
  <c r="F201" i="5"/>
  <c r="D201" i="5"/>
  <c r="G200" i="1"/>
  <c r="J200" i="1"/>
  <c r="C202" i="5"/>
  <c r="K201" i="5"/>
  <c r="H201" i="5"/>
  <c r="B201" i="5"/>
  <c r="C201" i="1"/>
  <c r="R200" i="1"/>
  <c r="Q200" i="1"/>
  <c r="K200" i="1"/>
  <c r="I200" i="1"/>
  <c r="H200" i="1"/>
  <c r="D200" i="1"/>
  <c r="B200" i="1"/>
  <c r="E201" i="1" l="1"/>
  <c r="F201" i="1"/>
  <c r="I202" i="5"/>
  <c r="E202" i="5"/>
  <c r="O201" i="1"/>
  <c r="N201" i="1"/>
  <c r="L201" i="1"/>
  <c r="M201" i="1"/>
  <c r="T201" i="1"/>
  <c r="S201" i="1"/>
  <c r="G202" i="5"/>
  <c r="F202" i="5"/>
  <c r="D202" i="5"/>
  <c r="G201" i="1"/>
  <c r="J201" i="1"/>
  <c r="C203" i="5"/>
  <c r="K202" i="5"/>
  <c r="H202" i="5"/>
  <c r="B202" i="5"/>
  <c r="C202" i="1"/>
  <c r="Q201" i="1"/>
  <c r="R201" i="1"/>
  <c r="K201" i="1"/>
  <c r="I201" i="1"/>
  <c r="H201" i="1"/>
  <c r="D201" i="1"/>
  <c r="B201" i="1"/>
  <c r="E202" i="1" l="1"/>
  <c r="F202" i="1"/>
  <c r="I203" i="5"/>
  <c r="E203" i="5"/>
  <c r="O202" i="1"/>
  <c r="N202" i="1"/>
  <c r="M202" i="1"/>
  <c r="L202" i="1"/>
  <c r="T202" i="1"/>
  <c r="S202" i="1"/>
  <c r="F203" i="5"/>
  <c r="G203" i="5"/>
  <c r="D203" i="5"/>
  <c r="G202" i="1"/>
  <c r="J202" i="1"/>
  <c r="C204" i="5"/>
  <c r="K203" i="5"/>
  <c r="H203" i="5"/>
  <c r="B203" i="5"/>
  <c r="C203" i="1"/>
  <c r="R202" i="1"/>
  <c r="Q202" i="1"/>
  <c r="K202" i="1"/>
  <c r="H202" i="1"/>
  <c r="I202" i="1"/>
  <c r="D202" i="1"/>
  <c r="B202" i="1"/>
  <c r="E203" i="1" l="1"/>
  <c r="F203" i="1"/>
  <c r="I204" i="5"/>
  <c r="E204" i="5"/>
  <c r="O203" i="1"/>
  <c r="N203" i="1"/>
  <c r="M203" i="1"/>
  <c r="L203" i="1"/>
  <c r="D204" i="5"/>
  <c r="F204" i="5"/>
  <c r="G204" i="5"/>
  <c r="S203" i="1"/>
  <c r="T203" i="1"/>
  <c r="J203" i="1"/>
  <c r="G203" i="1"/>
  <c r="C205" i="5"/>
  <c r="K204" i="5"/>
  <c r="H204" i="5"/>
  <c r="B204" i="5"/>
  <c r="C204" i="1"/>
  <c r="R203" i="1"/>
  <c r="Q203" i="1"/>
  <c r="K203" i="1"/>
  <c r="I203" i="1"/>
  <c r="H203" i="1"/>
  <c r="D203" i="1"/>
  <c r="B203" i="1"/>
  <c r="E204" i="1" l="1"/>
  <c r="F204" i="1"/>
  <c r="I205" i="5"/>
  <c r="E205" i="5"/>
  <c r="O204" i="1"/>
  <c r="M204" i="1"/>
  <c r="N204" i="1"/>
  <c r="L204" i="1"/>
  <c r="T204" i="1"/>
  <c r="S204" i="1"/>
  <c r="G205" i="5"/>
  <c r="F205" i="5"/>
  <c r="D205" i="5"/>
  <c r="G204" i="1"/>
  <c r="J204" i="1"/>
  <c r="C206" i="5"/>
  <c r="K205" i="5"/>
  <c r="H205" i="5"/>
  <c r="B205" i="5"/>
  <c r="C205" i="1"/>
  <c r="Q204" i="1"/>
  <c r="R204" i="1"/>
  <c r="K204" i="1"/>
  <c r="I204" i="1"/>
  <c r="H204" i="1"/>
  <c r="D204" i="1"/>
  <c r="B204" i="1"/>
  <c r="E205" i="1" l="1"/>
  <c r="F205" i="1"/>
  <c r="I206" i="5"/>
  <c r="E206" i="5"/>
  <c r="O205" i="1"/>
  <c r="N205" i="1"/>
  <c r="M205" i="1"/>
  <c r="L205" i="1"/>
  <c r="T205" i="1"/>
  <c r="S205" i="1"/>
  <c r="G206" i="5"/>
  <c r="F206" i="5"/>
  <c r="D206" i="5"/>
  <c r="G205" i="1"/>
  <c r="J205" i="1"/>
  <c r="C207" i="5"/>
  <c r="K206" i="5"/>
  <c r="H206" i="5"/>
  <c r="B206" i="5"/>
  <c r="C206" i="1"/>
  <c r="R205" i="1"/>
  <c r="Q205" i="1"/>
  <c r="K205" i="1"/>
  <c r="I205" i="1"/>
  <c r="H205" i="1"/>
  <c r="D205" i="1"/>
  <c r="B205" i="1"/>
  <c r="E206" i="1" l="1"/>
  <c r="F206" i="1"/>
  <c r="I207" i="5"/>
  <c r="E207" i="5"/>
  <c r="O206" i="1"/>
  <c r="N206" i="1"/>
  <c r="L206" i="1"/>
  <c r="M206" i="1"/>
  <c r="F207" i="5"/>
  <c r="G207" i="5"/>
  <c r="D207" i="5"/>
  <c r="T206" i="1"/>
  <c r="S206" i="1"/>
  <c r="G206" i="1"/>
  <c r="J206" i="1"/>
  <c r="C208" i="5"/>
  <c r="K207" i="5"/>
  <c r="H207" i="5"/>
  <c r="B207" i="5"/>
  <c r="C207" i="1"/>
  <c r="R206" i="1"/>
  <c r="Q206" i="1"/>
  <c r="K206" i="1"/>
  <c r="H206" i="1"/>
  <c r="I206" i="1"/>
  <c r="D206" i="1"/>
  <c r="B206" i="1"/>
  <c r="E207" i="1" l="1"/>
  <c r="F207" i="1"/>
  <c r="I208" i="5"/>
  <c r="E208" i="5"/>
  <c r="O207" i="1"/>
  <c r="N207" i="1"/>
  <c r="M207" i="1"/>
  <c r="L207" i="1"/>
  <c r="T207" i="1"/>
  <c r="S207" i="1"/>
  <c r="G208" i="5"/>
  <c r="F208" i="5"/>
  <c r="D208" i="5"/>
  <c r="G207" i="1"/>
  <c r="J207" i="1"/>
  <c r="C209" i="5"/>
  <c r="K208" i="5"/>
  <c r="H208" i="5"/>
  <c r="B208" i="5"/>
  <c r="C208" i="1"/>
  <c r="R207" i="1"/>
  <c r="Q207" i="1"/>
  <c r="K207" i="1"/>
  <c r="I207" i="1"/>
  <c r="H207" i="1"/>
  <c r="D207" i="1"/>
  <c r="B207" i="1"/>
  <c r="E208" i="1" l="1"/>
  <c r="F208" i="1"/>
  <c r="I209" i="5"/>
  <c r="E209" i="5"/>
  <c r="O208" i="1"/>
  <c r="N208" i="1"/>
  <c r="M208" i="1"/>
  <c r="L208" i="1"/>
  <c r="T208" i="1"/>
  <c r="S208" i="1"/>
  <c r="G209" i="5"/>
  <c r="F209" i="5"/>
  <c r="D209" i="5"/>
  <c r="G208" i="1"/>
  <c r="J208" i="1"/>
  <c r="C210" i="5"/>
  <c r="K209" i="5"/>
  <c r="H209" i="5"/>
  <c r="B209" i="5"/>
  <c r="C209" i="1"/>
  <c r="R208" i="1"/>
  <c r="Q208" i="1"/>
  <c r="K208" i="1"/>
  <c r="I208" i="1"/>
  <c r="H208" i="1"/>
  <c r="D208" i="1"/>
  <c r="B208" i="1"/>
  <c r="E209" i="1" l="1"/>
  <c r="F209" i="1"/>
  <c r="I210" i="5"/>
  <c r="E210" i="5"/>
  <c r="O209" i="1"/>
  <c r="N209" i="1"/>
  <c r="M209" i="1"/>
  <c r="L209" i="1"/>
  <c r="G210" i="5"/>
  <c r="F210" i="5"/>
  <c r="D210" i="5"/>
  <c r="T209" i="1"/>
  <c r="S209" i="1"/>
  <c r="G209" i="1"/>
  <c r="J209" i="1"/>
  <c r="C211" i="5"/>
  <c r="K210" i="5"/>
  <c r="H210" i="5"/>
  <c r="B210" i="5"/>
  <c r="C210" i="1"/>
  <c r="Q209" i="1"/>
  <c r="R209" i="1"/>
  <c r="K209" i="1"/>
  <c r="I209" i="1"/>
  <c r="H209" i="1"/>
  <c r="D209" i="1"/>
  <c r="B209" i="1"/>
  <c r="E210" i="1" l="1"/>
  <c r="F210" i="1"/>
  <c r="I211" i="5"/>
  <c r="E211" i="5"/>
  <c r="O210" i="1"/>
  <c r="M210" i="1"/>
  <c r="L210" i="1"/>
  <c r="N210" i="1"/>
  <c r="F211" i="5"/>
  <c r="G211" i="5"/>
  <c r="D211" i="5"/>
  <c r="T210" i="1"/>
  <c r="S210" i="1"/>
  <c r="G210" i="1"/>
  <c r="J210" i="1"/>
  <c r="C212" i="5"/>
  <c r="K211" i="5"/>
  <c r="H211" i="5"/>
  <c r="B211" i="5"/>
  <c r="C211" i="1"/>
  <c r="R210" i="1"/>
  <c r="Q210" i="1"/>
  <c r="K210" i="1"/>
  <c r="H210" i="1"/>
  <c r="I210" i="1"/>
  <c r="D210" i="1"/>
  <c r="B210" i="1"/>
  <c r="E211" i="1" l="1"/>
  <c r="F211" i="1"/>
  <c r="I212" i="5"/>
  <c r="E212" i="5"/>
  <c r="O211" i="1"/>
  <c r="N211" i="1"/>
  <c r="M211" i="1"/>
  <c r="L211" i="1"/>
  <c r="G212" i="5"/>
  <c r="D212" i="5"/>
  <c r="F212" i="5"/>
  <c r="T211" i="1"/>
  <c r="S211" i="1"/>
  <c r="G211" i="1"/>
  <c r="J211" i="1"/>
  <c r="C213" i="5"/>
  <c r="K212" i="5"/>
  <c r="H212" i="5"/>
  <c r="B212" i="5"/>
  <c r="C212" i="1"/>
  <c r="R211" i="1"/>
  <c r="Q211" i="1"/>
  <c r="K211" i="1"/>
  <c r="I211" i="1"/>
  <c r="H211" i="1"/>
  <c r="D211" i="1"/>
  <c r="B211" i="1"/>
  <c r="E212" i="1" l="1"/>
  <c r="F212" i="1"/>
  <c r="I213" i="5"/>
  <c r="E213" i="5"/>
  <c r="O212" i="1"/>
  <c r="M212" i="1"/>
  <c r="L212" i="1"/>
  <c r="N212" i="1"/>
  <c r="G213" i="5"/>
  <c r="F213" i="5"/>
  <c r="D213" i="5"/>
  <c r="T212" i="1"/>
  <c r="S212" i="1"/>
  <c r="G212" i="1"/>
  <c r="J212" i="1"/>
  <c r="C214" i="5"/>
  <c r="K213" i="5"/>
  <c r="H213" i="5"/>
  <c r="B213" i="5"/>
  <c r="C213" i="1"/>
  <c r="R212" i="1"/>
  <c r="Q212" i="1"/>
  <c r="K212" i="1"/>
  <c r="I212" i="1"/>
  <c r="H212" i="1"/>
  <c r="D212" i="1"/>
  <c r="B212" i="1"/>
  <c r="E213" i="1" l="1"/>
  <c r="F213" i="1"/>
  <c r="I214" i="5"/>
  <c r="E214" i="5"/>
  <c r="O213" i="1"/>
  <c r="N213" i="1"/>
  <c r="M213" i="1"/>
  <c r="L213" i="1"/>
  <c r="T213" i="1"/>
  <c r="S213" i="1"/>
  <c r="G214" i="5"/>
  <c r="F214" i="5"/>
  <c r="D214" i="5"/>
  <c r="G213" i="1"/>
  <c r="J213" i="1"/>
  <c r="C215" i="5"/>
  <c r="K214" i="5"/>
  <c r="H214" i="5"/>
  <c r="B214" i="5"/>
  <c r="C214" i="1"/>
  <c r="R213" i="1"/>
  <c r="Q213" i="1"/>
  <c r="K213" i="1"/>
  <c r="I213" i="1"/>
  <c r="H213" i="1"/>
  <c r="D213" i="1"/>
  <c r="B213" i="1"/>
  <c r="E214" i="1" l="1"/>
  <c r="F214" i="1"/>
  <c r="I215" i="5"/>
  <c r="E215" i="5"/>
  <c r="O214" i="1"/>
  <c r="N214" i="1"/>
  <c r="L214" i="1"/>
  <c r="M214" i="1"/>
  <c r="T214" i="1"/>
  <c r="S214" i="1"/>
  <c r="F215" i="5"/>
  <c r="G215" i="5"/>
  <c r="D215" i="5"/>
  <c r="G214" i="1"/>
  <c r="J214" i="1"/>
  <c r="C216" i="5"/>
  <c r="K215" i="5"/>
  <c r="H215" i="5"/>
  <c r="B215" i="5"/>
  <c r="C215" i="1"/>
  <c r="R214" i="1"/>
  <c r="Q214" i="1"/>
  <c r="K214" i="1"/>
  <c r="H214" i="1"/>
  <c r="I214" i="1"/>
  <c r="D214" i="1"/>
  <c r="B214" i="1"/>
  <c r="E215" i="1" l="1"/>
  <c r="F215" i="1"/>
  <c r="I216" i="5"/>
  <c r="E216" i="5"/>
  <c r="O215" i="1"/>
  <c r="N215" i="1"/>
  <c r="M215" i="1"/>
  <c r="L215" i="1"/>
  <c r="G216" i="5"/>
  <c r="D216" i="5"/>
  <c r="F216" i="5"/>
  <c r="T215" i="1"/>
  <c r="S215" i="1"/>
  <c r="G215" i="1"/>
  <c r="J215" i="1"/>
  <c r="C217" i="5"/>
  <c r="K216" i="5"/>
  <c r="H216" i="5"/>
  <c r="B216" i="5"/>
  <c r="C216" i="1"/>
  <c r="R215" i="1"/>
  <c r="Q215" i="1"/>
  <c r="K215" i="1"/>
  <c r="I215" i="1"/>
  <c r="H215" i="1"/>
  <c r="D215" i="1"/>
  <c r="B215" i="1"/>
  <c r="E216" i="1" l="1"/>
  <c r="F216" i="1"/>
  <c r="I217" i="5"/>
  <c r="E217" i="5"/>
  <c r="O216" i="1"/>
  <c r="N216" i="1"/>
  <c r="M216" i="1"/>
  <c r="L216" i="1"/>
  <c r="T216" i="1"/>
  <c r="S216" i="1"/>
  <c r="G217" i="5"/>
  <c r="F217" i="5"/>
  <c r="D217" i="5"/>
  <c r="G216" i="1"/>
  <c r="J216" i="1"/>
  <c r="C218" i="5"/>
  <c r="K217" i="5"/>
  <c r="H217" i="5"/>
  <c r="B217" i="5"/>
  <c r="C217" i="1"/>
  <c r="R216" i="1"/>
  <c r="Q216" i="1"/>
  <c r="K216" i="1"/>
  <c r="I216" i="1"/>
  <c r="H216" i="1"/>
  <c r="D216" i="1"/>
  <c r="B216" i="1"/>
  <c r="E217" i="1" l="1"/>
  <c r="F217" i="1"/>
  <c r="I218" i="5"/>
  <c r="E218" i="5"/>
  <c r="O217" i="1"/>
  <c r="N217" i="1"/>
  <c r="M217" i="1"/>
  <c r="L217" i="1"/>
  <c r="G218" i="5"/>
  <c r="F218" i="5"/>
  <c r="D218" i="5"/>
  <c r="T217" i="1"/>
  <c r="S217" i="1"/>
  <c r="G217" i="1"/>
  <c r="J217" i="1"/>
  <c r="C219" i="5"/>
  <c r="K218" i="5"/>
  <c r="H218" i="5"/>
  <c r="B218" i="5"/>
  <c r="C218" i="1"/>
  <c r="Q217" i="1"/>
  <c r="R217" i="1"/>
  <c r="K217" i="1"/>
  <c r="I217" i="1"/>
  <c r="H217" i="1"/>
  <c r="D217" i="1"/>
  <c r="B217" i="1"/>
  <c r="E218" i="1" l="1"/>
  <c r="F218" i="1"/>
  <c r="I219" i="5"/>
  <c r="E219" i="5"/>
  <c r="O218" i="1"/>
  <c r="N218" i="1"/>
  <c r="M218" i="1"/>
  <c r="L218" i="1"/>
  <c r="T218" i="1"/>
  <c r="S218" i="1"/>
  <c r="F219" i="5"/>
  <c r="G219" i="5"/>
  <c r="D219" i="5"/>
  <c r="G218" i="1"/>
  <c r="J218" i="1"/>
  <c r="C220" i="5"/>
  <c r="K219" i="5"/>
  <c r="H219" i="5"/>
  <c r="B219" i="5"/>
  <c r="C219" i="1"/>
  <c r="R218" i="1"/>
  <c r="Q218" i="1"/>
  <c r="K218" i="1"/>
  <c r="H218" i="1"/>
  <c r="I218" i="1"/>
  <c r="D218" i="1"/>
  <c r="B218" i="1"/>
  <c r="E219" i="1" l="1"/>
  <c r="F219" i="1"/>
  <c r="I220" i="5"/>
  <c r="E220" i="5"/>
  <c r="O219" i="1"/>
  <c r="N219" i="1"/>
  <c r="M219" i="1"/>
  <c r="L219" i="1"/>
  <c r="T219" i="1"/>
  <c r="S219" i="1"/>
  <c r="F220" i="5"/>
  <c r="G220" i="5"/>
  <c r="D220" i="5"/>
  <c r="G219" i="1"/>
  <c r="J219" i="1"/>
  <c r="C221" i="5"/>
  <c r="K220" i="5"/>
  <c r="H220" i="5"/>
  <c r="B220" i="5"/>
  <c r="C220" i="1"/>
  <c r="R219" i="1"/>
  <c r="Q219" i="1"/>
  <c r="K219" i="1"/>
  <c r="I219" i="1"/>
  <c r="H219" i="1"/>
  <c r="D219" i="1"/>
  <c r="B219" i="1"/>
  <c r="E220" i="1" l="1"/>
  <c r="F220" i="1"/>
  <c r="I221" i="5"/>
  <c r="E221" i="5"/>
  <c r="O220" i="1"/>
  <c r="M220" i="1"/>
  <c r="N220" i="1"/>
  <c r="L220" i="1"/>
  <c r="G221" i="5"/>
  <c r="F221" i="5"/>
  <c r="D221" i="5"/>
  <c r="T220" i="1"/>
  <c r="S220" i="1"/>
  <c r="G220" i="1"/>
  <c r="J220" i="1"/>
  <c r="C222" i="5"/>
  <c r="K221" i="5"/>
  <c r="H221" i="5"/>
  <c r="B221" i="5"/>
  <c r="C221" i="1"/>
  <c r="R220" i="1"/>
  <c r="Q220" i="1"/>
  <c r="K220" i="1"/>
  <c r="I220" i="1"/>
  <c r="H220" i="1"/>
  <c r="D220" i="1"/>
  <c r="B220" i="1"/>
  <c r="E221" i="1" l="1"/>
  <c r="F221" i="1"/>
  <c r="I222" i="5"/>
  <c r="E222" i="5"/>
  <c r="O221" i="1"/>
  <c r="N221" i="1"/>
  <c r="M221" i="1"/>
  <c r="L221" i="1"/>
  <c r="T221" i="1"/>
  <c r="S221" i="1"/>
  <c r="G222" i="5"/>
  <c r="F222" i="5"/>
  <c r="D222" i="5"/>
  <c r="G221" i="1"/>
  <c r="J221" i="1"/>
  <c r="C223" i="5"/>
  <c r="K222" i="5"/>
  <c r="H222" i="5"/>
  <c r="B222" i="5"/>
  <c r="C222" i="1"/>
  <c r="R221" i="1"/>
  <c r="Q221" i="1"/>
  <c r="K221" i="1"/>
  <c r="I221" i="1"/>
  <c r="H221" i="1"/>
  <c r="D221" i="1"/>
  <c r="B221" i="1"/>
  <c r="E222" i="1" l="1"/>
  <c r="F222" i="1"/>
  <c r="I223" i="5"/>
  <c r="E223" i="5"/>
  <c r="O222" i="1"/>
  <c r="N222" i="1"/>
  <c r="L222" i="1"/>
  <c r="M222" i="1"/>
  <c r="T222" i="1"/>
  <c r="S222" i="1"/>
  <c r="F223" i="5"/>
  <c r="G223" i="5"/>
  <c r="D223" i="5"/>
  <c r="G222" i="1"/>
  <c r="J222" i="1"/>
  <c r="C224" i="5"/>
  <c r="K223" i="5"/>
  <c r="H223" i="5"/>
  <c r="B223" i="5"/>
  <c r="C223" i="1"/>
  <c r="R222" i="1"/>
  <c r="Q222" i="1"/>
  <c r="K222" i="1"/>
  <c r="H222" i="1"/>
  <c r="I222" i="1"/>
  <c r="D222" i="1"/>
  <c r="B222" i="1"/>
  <c r="E223" i="1" l="1"/>
  <c r="F223" i="1"/>
  <c r="I224" i="5"/>
  <c r="E224" i="5"/>
  <c r="N223" i="1"/>
  <c r="O223" i="1"/>
  <c r="M223" i="1"/>
  <c r="L223" i="1"/>
  <c r="T223" i="1"/>
  <c r="S223" i="1"/>
  <c r="D224" i="5"/>
  <c r="G224" i="5"/>
  <c r="F224" i="5"/>
  <c r="G223" i="1"/>
  <c r="J223" i="1"/>
  <c r="C225" i="5"/>
  <c r="K224" i="5"/>
  <c r="H224" i="5"/>
  <c r="B224" i="5"/>
  <c r="C224" i="1"/>
  <c r="R223" i="1"/>
  <c r="Q223" i="1"/>
  <c r="K223" i="1"/>
  <c r="I223" i="1"/>
  <c r="H223" i="1"/>
  <c r="D223" i="1"/>
  <c r="B223" i="1"/>
  <c r="E224" i="1" l="1"/>
  <c r="F224" i="1"/>
  <c r="I225" i="5"/>
  <c r="E225" i="5"/>
  <c r="O224" i="1"/>
  <c r="N224" i="1"/>
  <c r="M224" i="1"/>
  <c r="L224" i="1"/>
  <c r="G225" i="5"/>
  <c r="F225" i="5"/>
  <c r="D225" i="5"/>
  <c r="T224" i="1"/>
  <c r="S224" i="1"/>
  <c r="G224" i="1"/>
  <c r="J224" i="1"/>
  <c r="C226" i="5"/>
  <c r="K225" i="5"/>
  <c r="H225" i="5"/>
  <c r="B225" i="5"/>
  <c r="C225" i="1"/>
  <c r="R224" i="1"/>
  <c r="Q224" i="1"/>
  <c r="K224" i="1"/>
  <c r="I224" i="1"/>
  <c r="H224" i="1"/>
  <c r="D224" i="1"/>
  <c r="B224" i="1"/>
  <c r="E225" i="1" l="1"/>
  <c r="F225" i="1"/>
  <c r="I226" i="5"/>
  <c r="E226" i="5"/>
  <c r="O225" i="1"/>
  <c r="N225" i="1"/>
  <c r="M225" i="1"/>
  <c r="L225" i="1"/>
  <c r="T225" i="1"/>
  <c r="S225" i="1"/>
  <c r="G226" i="5"/>
  <c r="F226" i="5"/>
  <c r="D226" i="5"/>
  <c r="G225" i="1"/>
  <c r="J225" i="1"/>
  <c r="C227" i="5"/>
  <c r="K226" i="5"/>
  <c r="H226" i="5"/>
  <c r="B226" i="5"/>
  <c r="C226" i="1"/>
  <c r="Q225" i="1"/>
  <c r="R225" i="1"/>
  <c r="K225" i="1"/>
  <c r="I225" i="1"/>
  <c r="H225" i="1"/>
  <c r="D225" i="1"/>
  <c r="B225" i="1"/>
  <c r="E226" i="1" l="1"/>
  <c r="F226" i="1"/>
  <c r="I227" i="5"/>
  <c r="E227" i="5"/>
  <c r="O226" i="1"/>
  <c r="M226" i="1"/>
  <c r="L226" i="1"/>
  <c r="N226" i="1"/>
  <c r="T226" i="1"/>
  <c r="S226" i="1"/>
  <c r="F227" i="5"/>
  <c r="G227" i="5"/>
  <c r="D227" i="5"/>
  <c r="G226" i="1"/>
  <c r="J226" i="1"/>
  <c r="C228" i="5"/>
  <c r="K227" i="5"/>
  <c r="H227" i="5"/>
  <c r="B227" i="5"/>
  <c r="C227" i="1"/>
  <c r="R226" i="1"/>
  <c r="Q226" i="1"/>
  <c r="K226" i="1"/>
  <c r="H226" i="1"/>
  <c r="I226" i="1"/>
  <c r="D226" i="1"/>
  <c r="B226" i="1"/>
  <c r="E227" i="1" l="1"/>
  <c r="F227" i="1"/>
  <c r="I228" i="5"/>
  <c r="E228" i="5"/>
  <c r="O227" i="1"/>
  <c r="N227" i="1"/>
  <c r="M227" i="1"/>
  <c r="L227" i="1"/>
  <c r="T227" i="1"/>
  <c r="S227" i="1"/>
  <c r="G228" i="5"/>
  <c r="F228" i="5"/>
  <c r="D228" i="5"/>
  <c r="G227" i="1"/>
  <c r="J227" i="1"/>
  <c r="C229" i="5"/>
  <c r="K228" i="5"/>
  <c r="H228" i="5"/>
  <c r="B228" i="5"/>
  <c r="C228" i="1"/>
  <c r="R227" i="1"/>
  <c r="Q227" i="1"/>
  <c r="K227" i="1"/>
  <c r="I227" i="1"/>
  <c r="H227" i="1"/>
  <c r="D227" i="1"/>
  <c r="B227" i="1"/>
  <c r="E228" i="1" l="1"/>
  <c r="F228" i="1"/>
  <c r="I229" i="5"/>
  <c r="E229" i="5"/>
  <c r="O228" i="1"/>
  <c r="M228" i="1"/>
  <c r="L228" i="1"/>
  <c r="N228" i="1"/>
  <c r="T228" i="1"/>
  <c r="S228" i="1"/>
  <c r="G229" i="5"/>
  <c r="F229" i="5"/>
  <c r="D229" i="5"/>
  <c r="G228" i="1"/>
  <c r="J228" i="1"/>
  <c r="C230" i="5"/>
  <c r="K229" i="5"/>
  <c r="H229" i="5"/>
  <c r="B229" i="5"/>
  <c r="C229" i="1"/>
  <c r="R228" i="1"/>
  <c r="Q228" i="1"/>
  <c r="K228" i="1"/>
  <c r="I228" i="1"/>
  <c r="H228" i="1"/>
  <c r="D228" i="1"/>
  <c r="B228" i="1"/>
  <c r="E229" i="1" l="1"/>
  <c r="F229" i="1"/>
  <c r="I230" i="5"/>
  <c r="E230" i="5"/>
  <c r="O229" i="1"/>
  <c r="N229" i="1"/>
  <c r="M229" i="1"/>
  <c r="L229" i="1"/>
  <c r="T229" i="1"/>
  <c r="S229" i="1"/>
  <c r="G230" i="5"/>
  <c r="F230" i="5"/>
  <c r="D230" i="5"/>
  <c r="G229" i="1"/>
  <c r="J229" i="1"/>
  <c r="C231" i="5"/>
  <c r="K230" i="5"/>
  <c r="H230" i="5"/>
  <c r="B230" i="5"/>
  <c r="C230" i="1"/>
  <c r="R229" i="1"/>
  <c r="Q229" i="1"/>
  <c r="K229" i="1"/>
  <c r="I229" i="1"/>
  <c r="H229" i="1"/>
  <c r="D229" i="1"/>
  <c r="B229" i="1"/>
  <c r="E230" i="1" l="1"/>
  <c r="F230" i="1"/>
  <c r="I231" i="5"/>
  <c r="E231" i="5"/>
  <c r="O230" i="1"/>
  <c r="N230" i="1"/>
  <c r="L230" i="1"/>
  <c r="M230" i="1"/>
  <c r="T230" i="1"/>
  <c r="S230" i="1"/>
  <c r="F231" i="5"/>
  <c r="G231" i="5"/>
  <c r="D231" i="5"/>
  <c r="G230" i="1"/>
  <c r="J230" i="1"/>
  <c r="C232" i="5"/>
  <c r="K231" i="5"/>
  <c r="H231" i="5"/>
  <c r="B231" i="5"/>
  <c r="C231" i="1"/>
  <c r="R230" i="1"/>
  <c r="Q230" i="1"/>
  <c r="K230" i="1"/>
  <c r="H230" i="1"/>
  <c r="I230" i="1"/>
  <c r="D230" i="1"/>
  <c r="B230" i="1"/>
  <c r="E231" i="1" l="1"/>
  <c r="F231" i="1"/>
  <c r="I232" i="5"/>
  <c r="E232" i="5"/>
  <c r="O231" i="1"/>
  <c r="N231" i="1"/>
  <c r="M231" i="1"/>
  <c r="L231" i="1"/>
  <c r="G232" i="5"/>
  <c r="D232" i="5"/>
  <c r="F232" i="5"/>
  <c r="T231" i="1"/>
  <c r="S231" i="1"/>
  <c r="G231" i="1"/>
  <c r="J231" i="1"/>
  <c r="C233" i="5"/>
  <c r="K232" i="5"/>
  <c r="H232" i="5"/>
  <c r="B232" i="5"/>
  <c r="C232" i="1"/>
  <c r="R231" i="1"/>
  <c r="Q231" i="1"/>
  <c r="K231" i="1"/>
  <c r="I231" i="1"/>
  <c r="H231" i="1"/>
  <c r="D231" i="1"/>
  <c r="B231" i="1"/>
  <c r="E232" i="1" l="1"/>
  <c r="F232" i="1"/>
  <c r="I233" i="5"/>
  <c r="E233" i="5"/>
  <c r="O232" i="1"/>
  <c r="N232" i="1"/>
  <c r="M232" i="1"/>
  <c r="L232" i="1"/>
  <c r="T232" i="1"/>
  <c r="S232" i="1"/>
  <c r="G233" i="5"/>
  <c r="F233" i="5"/>
  <c r="D233" i="5"/>
  <c r="G232" i="1"/>
  <c r="J232" i="1"/>
  <c r="C234" i="5"/>
  <c r="K233" i="5"/>
  <c r="H233" i="5"/>
  <c r="B233" i="5"/>
  <c r="C233" i="1"/>
  <c r="R232" i="1"/>
  <c r="Q232" i="1"/>
  <c r="K232" i="1"/>
  <c r="I232" i="1"/>
  <c r="H232" i="1"/>
  <c r="D232" i="1"/>
  <c r="B232" i="1"/>
  <c r="E233" i="1" l="1"/>
  <c r="F233" i="1"/>
  <c r="I234" i="5"/>
  <c r="E234" i="5"/>
  <c r="O233" i="1"/>
  <c r="N233" i="1"/>
  <c r="L233" i="1"/>
  <c r="M233" i="1"/>
  <c r="T233" i="1"/>
  <c r="S233" i="1"/>
  <c r="G234" i="5"/>
  <c r="F234" i="5"/>
  <c r="D234" i="5"/>
  <c r="G233" i="1"/>
  <c r="J233" i="1"/>
  <c r="C235" i="5"/>
  <c r="K234" i="5"/>
  <c r="H234" i="5"/>
  <c r="B234" i="5"/>
  <c r="C234" i="1"/>
  <c r="Q233" i="1"/>
  <c r="R233" i="1"/>
  <c r="K233" i="1"/>
  <c r="I233" i="1"/>
  <c r="H233" i="1"/>
  <c r="D233" i="1"/>
  <c r="B233" i="1"/>
  <c r="E234" i="1" l="1"/>
  <c r="F234" i="1"/>
  <c r="I235" i="5"/>
  <c r="E235" i="5"/>
  <c r="O234" i="1"/>
  <c r="N234" i="1"/>
  <c r="M234" i="1"/>
  <c r="L234" i="1"/>
  <c r="T234" i="1"/>
  <c r="S234" i="1"/>
  <c r="F235" i="5"/>
  <c r="G235" i="5"/>
  <c r="D235" i="5"/>
  <c r="G234" i="1"/>
  <c r="J234" i="1"/>
  <c r="C236" i="5"/>
  <c r="K235" i="5"/>
  <c r="H235" i="5"/>
  <c r="B235" i="5"/>
  <c r="C235" i="1"/>
  <c r="R234" i="1"/>
  <c r="Q234" i="1"/>
  <c r="K234" i="1"/>
  <c r="H234" i="1"/>
  <c r="I234" i="1"/>
  <c r="D234" i="1"/>
  <c r="B234" i="1"/>
  <c r="E235" i="1" l="1"/>
  <c r="F235" i="1"/>
  <c r="I236" i="5"/>
  <c r="E236" i="5"/>
  <c r="O235" i="1"/>
  <c r="N235" i="1"/>
  <c r="M235" i="1"/>
  <c r="L235" i="1"/>
  <c r="F236" i="5"/>
  <c r="G236" i="5"/>
  <c r="D236" i="5"/>
  <c r="T235" i="1"/>
  <c r="S235" i="1"/>
  <c r="J235" i="1"/>
  <c r="G235" i="1"/>
  <c r="C237" i="5"/>
  <c r="K236" i="5"/>
  <c r="H236" i="5"/>
  <c r="B236" i="5"/>
  <c r="C236" i="1"/>
  <c r="R235" i="1"/>
  <c r="Q235" i="1"/>
  <c r="K235" i="1"/>
  <c r="I235" i="1"/>
  <c r="H235" i="1"/>
  <c r="D235" i="1"/>
  <c r="B235" i="1"/>
  <c r="E236" i="1" l="1"/>
  <c r="F236" i="1"/>
  <c r="I237" i="5"/>
  <c r="E237" i="5"/>
  <c r="O236" i="1"/>
  <c r="M236" i="1"/>
  <c r="N236" i="1"/>
  <c r="L236" i="1"/>
  <c r="T236" i="1"/>
  <c r="S236" i="1"/>
  <c r="G237" i="5"/>
  <c r="F237" i="5"/>
  <c r="D237" i="5"/>
  <c r="G236" i="1"/>
  <c r="J236" i="1"/>
  <c r="C238" i="5"/>
  <c r="K237" i="5"/>
  <c r="H237" i="5"/>
  <c r="B237" i="5"/>
  <c r="C237" i="1"/>
  <c r="Q236" i="1"/>
  <c r="R236" i="1"/>
  <c r="K236" i="1"/>
  <c r="I236" i="1"/>
  <c r="H236" i="1"/>
  <c r="D236" i="1"/>
  <c r="B236" i="1"/>
  <c r="E237" i="1" l="1"/>
  <c r="F237" i="1"/>
  <c r="I238" i="5"/>
  <c r="E238" i="5"/>
  <c r="O237" i="1"/>
  <c r="N237" i="1"/>
  <c r="M237" i="1"/>
  <c r="L237" i="1"/>
  <c r="G238" i="5"/>
  <c r="F238" i="5"/>
  <c r="D238" i="5"/>
  <c r="T237" i="1"/>
  <c r="S237" i="1"/>
  <c r="G237" i="1"/>
  <c r="J237" i="1"/>
  <c r="C239" i="5"/>
  <c r="K238" i="5"/>
  <c r="H238" i="5"/>
  <c r="B238" i="5"/>
  <c r="C238" i="1"/>
  <c r="R237" i="1"/>
  <c r="Q237" i="1"/>
  <c r="K237" i="1"/>
  <c r="I237" i="1"/>
  <c r="H237" i="1"/>
  <c r="D237" i="1"/>
  <c r="B237" i="1"/>
  <c r="E238" i="1" l="1"/>
  <c r="F238" i="1"/>
  <c r="I239" i="5"/>
  <c r="E239" i="5"/>
  <c r="O238" i="1"/>
  <c r="N238" i="1"/>
  <c r="L238" i="1"/>
  <c r="M238" i="1"/>
  <c r="T238" i="1"/>
  <c r="S238" i="1"/>
  <c r="F239" i="5"/>
  <c r="G239" i="5"/>
  <c r="D239" i="5"/>
  <c r="G238" i="1"/>
  <c r="J238" i="1"/>
  <c r="C240" i="5"/>
  <c r="K239" i="5"/>
  <c r="H239" i="5"/>
  <c r="B239" i="5"/>
  <c r="C239" i="1"/>
  <c r="R238" i="1"/>
  <c r="Q238" i="1"/>
  <c r="K238" i="1"/>
  <c r="H238" i="1"/>
  <c r="I238" i="1"/>
  <c r="D238" i="1"/>
  <c r="B238" i="1"/>
  <c r="E239" i="1" l="1"/>
  <c r="F239" i="1"/>
  <c r="I240" i="5"/>
  <c r="E240" i="5"/>
  <c r="O239" i="1"/>
  <c r="N239" i="1"/>
  <c r="M239" i="1"/>
  <c r="L239" i="1"/>
  <c r="D240" i="5"/>
  <c r="G240" i="5"/>
  <c r="F240" i="5"/>
  <c r="T239" i="1"/>
  <c r="S239" i="1"/>
  <c r="G239" i="1"/>
  <c r="J239" i="1"/>
  <c r="C241" i="5"/>
  <c r="K240" i="5"/>
  <c r="H240" i="5"/>
  <c r="B240" i="5"/>
  <c r="C240" i="1"/>
  <c r="R239" i="1"/>
  <c r="Q239" i="1"/>
  <c r="K239" i="1"/>
  <c r="I239" i="1"/>
  <c r="H239" i="1"/>
  <c r="D239" i="1"/>
  <c r="B239" i="1"/>
  <c r="E240" i="1" l="1"/>
  <c r="F240" i="1"/>
  <c r="I241" i="5"/>
  <c r="E241" i="5"/>
  <c r="O240" i="1"/>
  <c r="N240" i="1"/>
  <c r="M240" i="1"/>
  <c r="L240" i="1"/>
  <c r="G241" i="5"/>
  <c r="F241" i="5"/>
  <c r="D241" i="5"/>
  <c r="T240" i="1"/>
  <c r="S240" i="1"/>
  <c r="G240" i="1"/>
  <c r="J240" i="1"/>
  <c r="C242" i="5"/>
  <c r="K241" i="5"/>
  <c r="H241" i="5"/>
  <c r="B241" i="5"/>
  <c r="C241" i="1"/>
  <c r="R240" i="1"/>
  <c r="Q240" i="1"/>
  <c r="K240" i="1"/>
  <c r="I240" i="1"/>
  <c r="H240" i="1"/>
  <c r="D240" i="1"/>
  <c r="B240" i="1"/>
  <c r="E241" i="1" l="1"/>
  <c r="F241" i="1"/>
  <c r="I242" i="5"/>
  <c r="E242" i="5"/>
  <c r="O241" i="1"/>
  <c r="N241" i="1"/>
  <c r="L241" i="1"/>
  <c r="M241" i="1"/>
  <c r="G242" i="5"/>
  <c r="F242" i="5"/>
  <c r="D242" i="5"/>
  <c r="T241" i="1"/>
  <c r="S241" i="1"/>
  <c r="G241" i="1"/>
  <c r="J241" i="1"/>
  <c r="C243" i="5"/>
  <c r="K242" i="5"/>
  <c r="H242" i="5"/>
  <c r="B242" i="5"/>
  <c r="C242" i="1"/>
  <c r="Q241" i="1"/>
  <c r="R241" i="1"/>
  <c r="K241" i="1"/>
  <c r="I241" i="1"/>
  <c r="H241" i="1"/>
  <c r="D241" i="1"/>
  <c r="B241" i="1"/>
  <c r="E242" i="1" l="1"/>
  <c r="F242" i="1"/>
  <c r="I243" i="5"/>
  <c r="E243" i="5"/>
  <c r="O242" i="1"/>
  <c r="M242" i="1"/>
  <c r="L242" i="1"/>
  <c r="N242" i="1"/>
  <c r="T242" i="1"/>
  <c r="S242" i="1"/>
  <c r="G243" i="5"/>
  <c r="F243" i="5"/>
  <c r="D243" i="5"/>
  <c r="G242" i="1"/>
  <c r="J242" i="1"/>
  <c r="C244" i="5"/>
  <c r="K243" i="5"/>
  <c r="H243" i="5"/>
  <c r="B243" i="5"/>
  <c r="C243" i="1"/>
  <c r="R242" i="1"/>
  <c r="Q242" i="1"/>
  <c r="K242" i="1"/>
  <c r="H242" i="1"/>
  <c r="I242" i="1"/>
  <c r="D242" i="1"/>
  <c r="B242" i="1"/>
  <c r="E243" i="1" l="1"/>
  <c r="F243" i="1"/>
  <c r="I244" i="5"/>
  <c r="E244" i="5"/>
  <c r="N243" i="1"/>
  <c r="M243" i="1"/>
  <c r="O243" i="1"/>
  <c r="L243" i="1"/>
  <c r="T243" i="1"/>
  <c r="S243" i="1"/>
  <c r="G244" i="5"/>
  <c r="F244" i="5"/>
  <c r="D244" i="5"/>
  <c r="G243" i="1"/>
  <c r="J243" i="1"/>
  <c r="C245" i="5"/>
  <c r="K244" i="5"/>
  <c r="H244" i="5"/>
  <c r="B244" i="5"/>
  <c r="C244" i="1"/>
  <c r="R243" i="1"/>
  <c r="Q243" i="1"/>
  <c r="K243" i="1"/>
  <c r="I243" i="1"/>
  <c r="H243" i="1"/>
  <c r="D243" i="1"/>
  <c r="B243" i="1"/>
  <c r="E244" i="1" l="1"/>
  <c r="F244" i="1"/>
  <c r="I245" i="5"/>
  <c r="E245" i="5"/>
  <c r="O244" i="1"/>
  <c r="M244" i="1"/>
  <c r="L244" i="1"/>
  <c r="N244" i="1"/>
  <c r="T244" i="1"/>
  <c r="S244" i="1"/>
  <c r="G245" i="5"/>
  <c r="F245" i="5"/>
  <c r="D245" i="5"/>
  <c r="G244" i="1"/>
  <c r="J244" i="1"/>
  <c r="C246" i="5"/>
  <c r="K245" i="5"/>
  <c r="H245" i="5"/>
  <c r="B245" i="5"/>
  <c r="C245" i="1"/>
  <c r="R244" i="1"/>
  <c r="Q244" i="1"/>
  <c r="K244" i="1"/>
  <c r="I244" i="1"/>
  <c r="H244" i="1"/>
  <c r="D244" i="1"/>
  <c r="B244" i="1"/>
  <c r="E245" i="1" l="1"/>
  <c r="F245" i="1"/>
  <c r="I246" i="5"/>
  <c r="E246" i="5"/>
  <c r="O245" i="1"/>
  <c r="N245" i="1"/>
  <c r="M245" i="1"/>
  <c r="L245" i="1"/>
  <c r="T245" i="1"/>
  <c r="S245" i="1"/>
  <c r="G246" i="5"/>
  <c r="F246" i="5"/>
  <c r="D246" i="5"/>
  <c r="G245" i="1"/>
  <c r="J245" i="1"/>
  <c r="C247" i="5"/>
  <c r="K246" i="5"/>
  <c r="H246" i="5"/>
  <c r="B246" i="5"/>
  <c r="C246" i="1"/>
  <c r="R245" i="1"/>
  <c r="Q245" i="1"/>
  <c r="K245" i="1"/>
  <c r="I245" i="1"/>
  <c r="H245" i="1"/>
  <c r="D245" i="1"/>
  <c r="B245" i="1"/>
  <c r="E246" i="1" l="1"/>
  <c r="F246" i="1"/>
  <c r="I247" i="5"/>
  <c r="E247" i="5"/>
  <c r="O246" i="1"/>
  <c r="N246" i="1"/>
  <c r="L246" i="1"/>
  <c r="M246" i="1"/>
  <c r="T246" i="1"/>
  <c r="S246" i="1"/>
  <c r="G247" i="5"/>
  <c r="F247" i="5"/>
  <c r="D247" i="5"/>
  <c r="G246" i="1"/>
  <c r="J246" i="1"/>
  <c r="C248" i="5"/>
  <c r="K247" i="5"/>
  <c r="H247" i="5"/>
  <c r="B247" i="5"/>
  <c r="C247" i="1"/>
  <c r="R246" i="1"/>
  <c r="Q246" i="1"/>
  <c r="K246" i="1"/>
  <c r="H246" i="1"/>
  <c r="I246" i="1"/>
  <c r="D246" i="1"/>
  <c r="B246" i="1"/>
  <c r="E247" i="1" l="1"/>
  <c r="F247" i="1"/>
  <c r="I248" i="5"/>
  <c r="E248" i="5"/>
  <c r="O247" i="1"/>
  <c r="N247" i="1"/>
  <c r="M247" i="1"/>
  <c r="L247" i="1"/>
  <c r="T247" i="1"/>
  <c r="S247" i="1"/>
  <c r="G248" i="5"/>
  <c r="F248" i="5"/>
  <c r="D248" i="5"/>
  <c r="G247" i="1"/>
  <c r="J247" i="1"/>
  <c r="C249" i="5"/>
  <c r="K248" i="5"/>
  <c r="H248" i="5"/>
  <c r="B248" i="5"/>
  <c r="C248" i="1"/>
  <c r="R247" i="1"/>
  <c r="Q247" i="1"/>
  <c r="K247" i="1"/>
  <c r="I247" i="1"/>
  <c r="H247" i="1"/>
  <c r="D247" i="1"/>
  <c r="B247" i="1"/>
  <c r="E248" i="1" l="1"/>
  <c r="F248" i="1"/>
  <c r="I249" i="5"/>
  <c r="E249" i="5"/>
  <c r="O248" i="1"/>
  <c r="N248" i="1"/>
  <c r="M248" i="1"/>
  <c r="L248" i="1"/>
  <c r="G249" i="5"/>
  <c r="F249" i="5"/>
  <c r="D249" i="5"/>
  <c r="T248" i="1"/>
  <c r="S248" i="1"/>
  <c r="G248" i="1"/>
  <c r="J248" i="1"/>
  <c r="C250" i="5"/>
  <c r="K249" i="5"/>
  <c r="H249" i="5"/>
  <c r="B249" i="5"/>
  <c r="C249" i="1"/>
  <c r="R248" i="1"/>
  <c r="Q248" i="1"/>
  <c r="K248" i="1"/>
  <c r="I248" i="1"/>
  <c r="H248" i="1"/>
  <c r="D248" i="1"/>
  <c r="B248" i="1"/>
  <c r="E249" i="1" l="1"/>
  <c r="F249" i="1"/>
  <c r="I250" i="5"/>
  <c r="E250" i="5"/>
  <c r="O249" i="1"/>
  <c r="N249" i="1"/>
  <c r="M249" i="1"/>
  <c r="L249" i="1"/>
  <c r="G250" i="5"/>
  <c r="F250" i="5"/>
  <c r="D250" i="5"/>
  <c r="T249" i="1"/>
  <c r="S249" i="1"/>
  <c r="G249" i="1"/>
  <c r="J249" i="1"/>
  <c r="C251" i="5"/>
  <c r="K250" i="5"/>
  <c r="H250" i="5"/>
  <c r="B250" i="5"/>
  <c r="C250" i="1"/>
  <c r="Q249" i="1"/>
  <c r="R249" i="1"/>
  <c r="K249" i="1"/>
  <c r="I249" i="1"/>
  <c r="H249" i="1"/>
  <c r="D249" i="1"/>
  <c r="B249" i="1"/>
  <c r="E250" i="1" l="1"/>
  <c r="F250" i="1"/>
  <c r="I251" i="5"/>
  <c r="E251" i="5"/>
  <c r="O250" i="1"/>
  <c r="N250" i="1"/>
  <c r="M250" i="1"/>
  <c r="L250" i="1"/>
  <c r="T250" i="1"/>
  <c r="S250" i="1"/>
  <c r="G251" i="5"/>
  <c r="D251" i="5"/>
  <c r="F251" i="5"/>
  <c r="G250" i="1"/>
  <c r="J250" i="1"/>
  <c r="C252" i="5"/>
  <c r="K251" i="5"/>
  <c r="H251" i="5"/>
  <c r="B251" i="5"/>
  <c r="C251" i="1"/>
  <c r="R250" i="1"/>
  <c r="Q250" i="1"/>
  <c r="K250" i="1"/>
  <c r="H250" i="1"/>
  <c r="I250" i="1"/>
  <c r="D250" i="1"/>
  <c r="B250" i="1"/>
  <c r="E251" i="1" l="1"/>
  <c r="F251" i="1"/>
  <c r="I252" i="5"/>
  <c r="E252" i="5"/>
  <c r="O251" i="1"/>
  <c r="N251" i="1"/>
  <c r="M251" i="1"/>
  <c r="L251" i="1"/>
  <c r="T251" i="1"/>
  <c r="S251" i="1"/>
  <c r="F252" i="5"/>
  <c r="D252" i="5"/>
  <c r="G252" i="5"/>
  <c r="G251" i="1"/>
  <c r="J251" i="1"/>
  <c r="C253" i="5"/>
  <c r="K252" i="5"/>
  <c r="H252" i="5"/>
  <c r="B252" i="5"/>
  <c r="C252" i="1"/>
  <c r="R251" i="1"/>
  <c r="Q251" i="1"/>
  <c r="K251" i="1"/>
  <c r="I251" i="1"/>
  <c r="H251" i="1"/>
  <c r="D251" i="1"/>
  <c r="B251" i="1"/>
  <c r="E252" i="1" l="1"/>
  <c r="F252" i="1"/>
  <c r="I253" i="5"/>
  <c r="E253" i="5"/>
  <c r="O252" i="1"/>
  <c r="M252" i="1"/>
  <c r="N252" i="1"/>
  <c r="L252" i="1"/>
  <c r="G253" i="5"/>
  <c r="F253" i="5"/>
  <c r="D253" i="5"/>
  <c r="T252" i="1"/>
  <c r="S252" i="1"/>
  <c r="G252" i="1"/>
  <c r="J252" i="1"/>
  <c r="C254" i="5"/>
  <c r="K253" i="5"/>
  <c r="H253" i="5"/>
  <c r="B253" i="5"/>
  <c r="C253" i="1"/>
  <c r="R252" i="1"/>
  <c r="Q252" i="1"/>
  <c r="K252" i="1"/>
  <c r="I252" i="1"/>
  <c r="H252" i="1"/>
  <c r="D252" i="1"/>
  <c r="B252" i="1"/>
  <c r="E253" i="1" l="1"/>
  <c r="F253" i="1"/>
  <c r="I254" i="5"/>
  <c r="E254" i="5"/>
  <c r="O253" i="1"/>
  <c r="N253" i="1"/>
  <c r="M253" i="1"/>
  <c r="L253" i="1"/>
  <c r="G254" i="5"/>
  <c r="F254" i="5"/>
  <c r="D254" i="5"/>
  <c r="T253" i="1"/>
  <c r="S253" i="1"/>
  <c r="G253" i="1"/>
  <c r="J253" i="1"/>
  <c r="C255" i="5"/>
  <c r="K254" i="5"/>
  <c r="H254" i="5"/>
  <c r="B254" i="5"/>
  <c r="C254" i="1"/>
  <c r="R253" i="1"/>
  <c r="Q253" i="1"/>
  <c r="K253" i="1"/>
  <c r="I253" i="1"/>
  <c r="H253" i="1"/>
  <c r="D253" i="1"/>
  <c r="B253" i="1"/>
  <c r="E254" i="1" l="1"/>
  <c r="F254" i="1"/>
  <c r="I255" i="5"/>
  <c r="E255" i="5"/>
  <c r="O254" i="1"/>
  <c r="N254" i="1"/>
  <c r="L254" i="1"/>
  <c r="M254" i="1"/>
  <c r="T254" i="1"/>
  <c r="S254" i="1"/>
  <c r="G255" i="5"/>
  <c r="D255" i="5"/>
  <c r="F255" i="5"/>
  <c r="G254" i="1"/>
  <c r="J254" i="1"/>
  <c r="C256" i="5"/>
  <c r="K255" i="5"/>
  <c r="H255" i="5"/>
  <c r="B255" i="5"/>
  <c r="C255" i="1"/>
  <c r="R254" i="1"/>
  <c r="Q254" i="1"/>
  <c r="K254" i="1"/>
  <c r="H254" i="1"/>
  <c r="I254" i="1"/>
  <c r="D254" i="1"/>
  <c r="B254" i="1"/>
  <c r="E255" i="1" l="1"/>
  <c r="F255" i="1"/>
  <c r="I256" i="5"/>
  <c r="E256" i="5"/>
  <c r="O255" i="1"/>
  <c r="N255" i="1"/>
  <c r="M255" i="1"/>
  <c r="L255" i="1"/>
  <c r="T255" i="1"/>
  <c r="S255" i="1"/>
  <c r="G256" i="5"/>
  <c r="F256" i="5"/>
  <c r="D256" i="5"/>
  <c r="G255" i="1"/>
  <c r="J255" i="1"/>
  <c r="C257" i="5"/>
  <c r="K256" i="5"/>
  <c r="H256" i="5"/>
  <c r="B256" i="5"/>
  <c r="C256" i="1"/>
  <c r="R255" i="1"/>
  <c r="Q255" i="1"/>
  <c r="K255" i="1"/>
  <c r="I255" i="1"/>
  <c r="H255" i="1"/>
  <c r="D255" i="1"/>
  <c r="B255" i="1"/>
  <c r="E256" i="1" l="1"/>
  <c r="F256" i="1"/>
  <c r="I257" i="5"/>
  <c r="E257" i="5"/>
  <c r="O256" i="1"/>
  <c r="N256" i="1"/>
  <c r="M256" i="1"/>
  <c r="L256" i="1"/>
  <c r="T256" i="1"/>
  <c r="S256" i="1"/>
  <c r="G257" i="5"/>
  <c r="F257" i="5"/>
  <c r="D257" i="5"/>
  <c r="G256" i="1"/>
  <c r="J256" i="1"/>
  <c r="C258" i="5"/>
  <c r="K257" i="5"/>
  <c r="H257" i="5"/>
  <c r="B257" i="5"/>
  <c r="C257" i="1"/>
  <c r="R256" i="1"/>
  <c r="Q256" i="1"/>
  <c r="K256" i="1"/>
  <c r="I256" i="1"/>
  <c r="H256" i="1"/>
  <c r="D256" i="1"/>
  <c r="B256" i="1"/>
  <c r="E257" i="1" l="1"/>
  <c r="F257" i="1"/>
  <c r="I258" i="5"/>
  <c r="E258" i="5"/>
  <c r="O257" i="1"/>
  <c r="N257" i="1"/>
  <c r="M257" i="1"/>
  <c r="L257" i="1"/>
  <c r="T257" i="1"/>
  <c r="S257" i="1"/>
  <c r="G258" i="5"/>
  <c r="F258" i="5"/>
  <c r="D258" i="5"/>
  <c r="G257" i="1"/>
  <c r="J257" i="1"/>
  <c r="C259" i="5"/>
  <c r="K258" i="5"/>
  <c r="H258" i="5"/>
  <c r="B258" i="5"/>
  <c r="C258" i="1"/>
  <c r="Q257" i="1"/>
  <c r="R257" i="1"/>
  <c r="K257" i="1"/>
  <c r="I257" i="1"/>
  <c r="H257" i="1"/>
  <c r="D257" i="1"/>
  <c r="B257" i="1"/>
  <c r="E258" i="1" l="1"/>
  <c r="F258" i="1"/>
  <c r="I259" i="5"/>
  <c r="E259" i="5"/>
  <c r="O258" i="1"/>
  <c r="M258" i="1"/>
  <c r="L258" i="1"/>
  <c r="N258" i="1"/>
  <c r="T258" i="1"/>
  <c r="S258" i="1"/>
  <c r="G259" i="5"/>
  <c r="D259" i="5"/>
  <c r="F259" i="5"/>
  <c r="G258" i="1"/>
  <c r="J258" i="1"/>
  <c r="C260" i="5"/>
  <c r="K259" i="5"/>
  <c r="H259" i="5"/>
  <c r="B259" i="5"/>
  <c r="C259" i="1"/>
  <c r="R258" i="1"/>
  <c r="Q258" i="1"/>
  <c r="K258" i="1"/>
  <c r="H258" i="1"/>
  <c r="I258" i="1"/>
  <c r="D258" i="1"/>
  <c r="B258" i="1"/>
  <c r="E259" i="1" l="1"/>
  <c r="F259" i="1"/>
  <c r="I260" i="5"/>
  <c r="E260" i="5"/>
  <c r="N259" i="1"/>
  <c r="M259" i="1"/>
  <c r="L259" i="1"/>
  <c r="O259" i="1"/>
  <c r="T259" i="1"/>
  <c r="S259" i="1"/>
  <c r="G260" i="5"/>
  <c r="D260" i="5"/>
  <c r="F260" i="5"/>
  <c r="G259" i="1"/>
  <c r="J259" i="1"/>
  <c r="C261" i="5"/>
  <c r="K260" i="5"/>
  <c r="H260" i="5"/>
  <c r="B260" i="5"/>
  <c r="C260" i="1"/>
  <c r="R259" i="1"/>
  <c r="Q259" i="1"/>
  <c r="K259" i="1"/>
  <c r="I259" i="1"/>
  <c r="H259" i="1"/>
  <c r="D259" i="1"/>
  <c r="B259" i="1"/>
  <c r="E260" i="1" l="1"/>
  <c r="F260" i="1"/>
  <c r="I261" i="5"/>
  <c r="E261" i="5"/>
  <c r="O260" i="1"/>
  <c r="M260" i="1"/>
  <c r="L260" i="1"/>
  <c r="N260" i="1"/>
  <c r="G261" i="5"/>
  <c r="F261" i="5"/>
  <c r="D261" i="5"/>
  <c r="T260" i="1"/>
  <c r="S260" i="1"/>
  <c r="G260" i="1"/>
  <c r="J260" i="1"/>
  <c r="C262" i="5"/>
  <c r="K261" i="5"/>
  <c r="H261" i="5"/>
  <c r="B261" i="5"/>
  <c r="C261" i="1"/>
  <c r="R260" i="1"/>
  <c r="Q260" i="1"/>
  <c r="K260" i="1"/>
  <c r="I260" i="1"/>
  <c r="H260" i="1"/>
  <c r="D260" i="1"/>
  <c r="B260" i="1"/>
  <c r="E261" i="1" l="1"/>
  <c r="F261" i="1"/>
  <c r="I262" i="5"/>
  <c r="E262" i="5"/>
  <c r="O261" i="1"/>
  <c r="N261" i="1"/>
  <c r="M261" i="1"/>
  <c r="L261" i="1"/>
  <c r="T261" i="1"/>
  <c r="S261" i="1"/>
  <c r="G262" i="5"/>
  <c r="F262" i="5"/>
  <c r="D262" i="5"/>
  <c r="G261" i="1"/>
  <c r="J261" i="1"/>
  <c r="C263" i="5"/>
  <c r="K262" i="5"/>
  <c r="H262" i="5"/>
  <c r="B262" i="5"/>
  <c r="C262" i="1"/>
  <c r="R261" i="1"/>
  <c r="Q261" i="1"/>
  <c r="K261" i="1"/>
  <c r="I261" i="1"/>
  <c r="H261" i="1"/>
  <c r="D261" i="1"/>
  <c r="B261" i="1"/>
  <c r="E262" i="1" l="1"/>
  <c r="F262" i="1"/>
  <c r="I263" i="5"/>
  <c r="E263" i="5"/>
  <c r="O262" i="1"/>
  <c r="N262" i="1"/>
  <c r="L262" i="1"/>
  <c r="M262" i="1"/>
  <c r="G263" i="5"/>
  <c r="F263" i="5"/>
  <c r="D263" i="5"/>
  <c r="T262" i="1"/>
  <c r="S262" i="1"/>
  <c r="G262" i="1"/>
  <c r="J262" i="1"/>
  <c r="C264" i="5"/>
  <c r="K263" i="5"/>
  <c r="H263" i="5"/>
  <c r="B263" i="5"/>
  <c r="C263" i="1"/>
  <c r="R262" i="1"/>
  <c r="Q262" i="1"/>
  <c r="K262" i="1"/>
  <c r="H262" i="1"/>
  <c r="I262" i="1"/>
  <c r="D262" i="1"/>
  <c r="B262" i="1"/>
  <c r="E263" i="1" l="1"/>
  <c r="F263" i="1"/>
  <c r="I264" i="5"/>
  <c r="E264" i="5"/>
  <c r="O263" i="1"/>
  <c r="N263" i="1"/>
  <c r="L263" i="1"/>
  <c r="M263" i="1"/>
  <c r="T263" i="1"/>
  <c r="S263" i="1"/>
  <c r="D264" i="5"/>
  <c r="G264" i="5"/>
  <c r="F264" i="5"/>
  <c r="G263" i="1"/>
  <c r="J263" i="1"/>
  <c r="C265" i="5"/>
  <c r="K264" i="5"/>
  <c r="H264" i="5"/>
  <c r="B264" i="5"/>
  <c r="C264" i="1"/>
  <c r="R263" i="1"/>
  <c r="Q263" i="1"/>
  <c r="K263" i="1"/>
  <c r="I263" i="1"/>
  <c r="H263" i="1"/>
  <c r="D263" i="1"/>
  <c r="B263" i="1"/>
  <c r="E264" i="1" l="1"/>
  <c r="F264" i="1"/>
  <c r="I265" i="5"/>
  <c r="E265" i="5"/>
  <c r="O264" i="1"/>
  <c r="N264" i="1"/>
  <c r="M264" i="1"/>
  <c r="L264" i="1"/>
  <c r="T264" i="1"/>
  <c r="S264" i="1"/>
  <c r="G265" i="5"/>
  <c r="F265" i="5"/>
  <c r="D265" i="5"/>
  <c r="G264" i="1"/>
  <c r="J264" i="1"/>
  <c r="C266" i="5"/>
  <c r="K265" i="5"/>
  <c r="H265" i="5"/>
  <c r="B265" i="5"/>
  <c r="C265" i="1"/>
  <c r="R264" i="1"/>
  <c r="Q264" i="1"/>
  <c r="K264" i="1"/>
  <c r="I264" i="1"/>
  <c r="H264" i="1"/>
  <c r="D264" i="1"/>
  <c r="B264" i="1"/>
  <c r="E265" i="1" l="1"/>
  <c r="F265" i="1"/>
  <c r="I266" i="5"/>
  <c r="E266" i="5"/>
  <c r="O265" i="1"/>
  <c r="N265" i="1"/>
  <c r="M265" i="1"/>
  <c r="L265" i="1"/>
  <c r="T265" i="1"/>
  <c r="S265" i="1"/>
  <c r="G266" i="5"/>
  <c r="F266" i="5"/>
  <c r="D266" i="5"/>
  <c r="G265" i="1"/>
  <c r="J265" i="1"/>
  <c r="C267" i="5"/>
  <c r="K266" i="5"/>
  <c r="H266" i="5"/>
  <c r="B266" i="5"/>
  <c r="C266" i="1"/>
  <c r="Q265" i="1"/>
  <c r="R265" i="1"/>
  <c r="K265" i="1"/>
  <c r="I265" i="1"/>
  <c r="H265" i="1"/>
  <c r="D265" i="1"/>
  <c r="B265" i="1"/>
  <c r="E266" i="1" l="1"/>
  <c r="F266" i="1"/>
  <c r="I267" i="5"/>
  <c r="E267" i="5"/>
  <c r="O266" i="1"/>
  <c r="N266" i="1"/>
  <c r="L266" i="1"/>
  <c r="M266" i="1"/>
  <c r="T266" i="1"/>
  <c r="S266" i="1"/>
  <c r="G267" i="5"/>
  <c r="D267" i="5"/>
  <c r="F267" i="5"/>
  <c r="G266" i="1"/>
  <c r="J266" i="1"/>
  <c r="C268" i="5"/>
  <c r="K267" i="5"/>
  <c r="H267" i="5"/>
  <c r="B267" i="5"/>
  <c r="C267" i="1"/>
  <c r="R266" i="1"/>
  <c r="Q266" i="1"/>
  <c r="K266" i="1"/>
  <c r="H266" i="1"/>
  <c r="I266" i="1"/>
  <c r="D266" i="1"/>
  <c r="B266" i="1"/>
  <c r="E267" i="1" l="1"/>
  <c r="F267" i="1"/>
  <c r="I268" i="5"/>
  <c r="E268" i="5"/>
  <c r="O267" i="1"/>
  <c r="N267" i="1"/>
  <c r="L267" i="1"/>
  <c r="M267" i="1"/>
  <c r="T267" i="1"/>
  <c r="S267" i="1"/>
  <c r="F268" i="5"/>
  <c r="G268" i="5"/>
  <c r="D268" i="5"/>
  <c r="J267" i="1"/>
  <c r="G267" i="1"/>
  <c r="C269" i="5"/>
  <c r="K268" i="5"/>
  <c r="H268" i="5"/>
  <c r="B268" i="5"/>
  <c r="C268" i="1"/>
  <c r="R267" i="1"/>
  <c r="Q267" i="1"/>
  <c r="K267" i="1"/>
  <c r="I267" i="1"/>
  <c r="H267" i="1"/>
  <c r="D267" i="1"/>
  <c r="B267" i="1"/>
  <c r="E268" i="1" l="1"/>
  <c r="F268" i="1"/>
  <c r="I269" i="5"/>
  <c r="E269" i="5"/>
  <c r="O268" i="1"/>
  <c r="M268" i="1"/>
  <c r="N268" i="1"/>
  <c r="L268" i="1"/>
  <c r="T268" i="1"/>
  <c r="S268" i="1"/>
  <c r="G269" i="5"/>
  <c r="F269" i="5"/>
  <c r="D269" i="5"/>
  <c r="G268" i="1"/>
  <c r="J268" i="1"/>
  <c r="C270" i="5"/>
  <c r="K269" i="5"/>
  <c r="H269" i="5"/>
  <c r="B269" i="5"/>
  <c r="C269" i="1"/>
  <c r="Q268" i="1"/>
  <c r="R268" i="1"/>
  <c r="K268" i="1"/>
  <c r="I268" i="1"/>
  <c r="H268" i="1"/>
  <c r="D268" i="1"/>
  <c r="B268" i="1"/>
  <c r="E269" i="1" l="1"/>
  <c r="F269" i="1"/>
  <c r="I270" i="5"/>
  <c r="E270" i="5"/>
  <c r="O269" i="1"/>
  <c r="N269" i="1"/>
  <c r="L269" i="1"/>
  <c r="M269" i="1"/>
  <c r="T269" i="1"/>
  <c r="S269" i="1"/>
  <c r="G270" i="5"/>
  <c r="F270" i="5"/>
  <c r="D270" i="5"/>
  <c r="G269" i="1"/>
  <c r="J269" i="1"/>
  <c r="C271" i="5"/>
  <c r="K270" i="5"/>
  <c r="H270" i="5"/>
  <c r="B270" i="5"/>
  <c r="C270" i="1"/>
  <c r="R269" i="1"/>
  <c r="Q269" i="1"/>
  <c r="K269" i="1"/>
  <c r="I269" i="1"/>
  <c r="H269" i="1"/>
  <c r="D269" i="1"/>
  <c r="B269" i="1"/>
  <c r="E270" i="1" l="1"/>
  <c r="F270" i="1"/>
  <c r="I271" i="5"/>
  <c r="E271" i="5"/>
  <c r="O270" i="1"/>
  <c r="N270" i="1"/>
  <c r="M270" i="1"/>
  <c r="L270" i="1"/>
  <c r="T270" i="1"/>
  <c r="S270" i="1"/>
  <c r="G271" i="5"/>
  <c r="D271" i="5"/>
  <c r="F271" i="5"/>
  <c r="G270" i="1"/>
  <c r="J270" i="1"/>
  <c r="C272" i="5"/>
  <c r="K271" i="5"/>
  <c r="H271" i="5"/>
  <c r="B271" i="5"/>
  <c r="C271" i="1"/>
  <c r="R270" i="1"/>
  <c r="Q270" i="1"/>
  <c r="K270" i="1"/>
  <c r="H270" i="1"/>
  <c r="I270" i="1"/>
  <c r="D270" i="1"/>
  <c r="B270" i="1"/>
  <c r="E271" i="1" l="1"/>
  <c r="F271" i="1"/>
  <c r="I272" i="5"/>
  <c r="E272" i="5"/>
  <c r="O271" i="1"/>
  <c r="N271" i="1"/>
  <c r="M271" i="1"/>
  <c r="L271" i="1"/>
  <c r="T271" i="1"/>
  <c r="S271" i="1"/>
  <c r="D272" i="5"/>
  <c r="G272" i="5"/>
  <c r="F272" i="5"/>
  <c r="G271" i="1"/>
  <c r="J271" i="1"/>
  <c r="C273" i="5"/>
  <c r="K272" i="5"/>
  <c r="H272" i="5"/>
  <c r="B272" i="5"/>
  <c r="C272" i="1"/>
  <c r="R271" i="1"/>
  <c r="Q271" i="1"/>
  <c r="K271" i="1"/>
  <c r="I271" i="1"/>
  <c r="H271" i="1"/>
  <c r="D271" i="1"/>
  <c r="B271" i="1"/>
  <c r="E272" i="1" l="1"/>
  <c r="F272" i="1"/>
  <c r="I273" i="5"/>
  <c r="E273" i="5"/>
  <c r="O272" i="1"/>
  <c r="N272" i="1"/>
  <c r="M272" i="1"/>
  <c r="L272" i="1"/>
  <c r="T272" i="1"/>
  <c r="S272" i="1"/>
  <c r="G273" i="5"/>
  <c r="F273" i="5"/>
  <c r="D273" i="5"/>
  <c r="G272" i="1"/>
  <c r="J272" i="1"/>
  <c r="C274" i="5"/>
  <c r="K273" i="5"/>
  <c r="H273" i="5"/>
  <c r="B273" i="5"/>
  <c r="C273" i="1"/>
  <c r="R272" i="1"/>
  <c r="Q272" i="1"/>
  <c r="K272" i="1"/>
  <c r="I272" i="1"/>
  <c r="H272" i="1"/>
  <c r="D272" i="1"/>
  <c r="B272" i="1"/>
  <c r="E273" i="1" l="1"/>
  <c r="F273" i="1"/>
  <c r="I274" i="5"/>
  <c r="E274" i="5"/>
  <c r="O273" i="1"/>
  <c r="N273" i="1"/>
  <c r="M273" i="1"/>
  <c r="L273" i="1"/>
  <c r="T273" i="1"/>
  <c r="S273" i="1"/>
  <c r="G274" i="5"/>
  <c r="F274" i="5"/>
  <c r="D274" i="5"/>
  <c r="G273" i="1"/>
  <c r="J273" i="1"/>
  <c r="C275" i="5"/>
  <c r="K274" i="5"/>
  <c r="H274" i="5"/>
  <c r="B274" i="5"/>
  <c r="C274" i="1"/>
  <c r="R273" i="1"/>
  <c r="Q273" i="1"/>
  <c r="K273" i="1"/>
  <c r="I273" i="1"/>
  <c r="H273" i="1"/>
  <c r="D273" i="1"/>
  <c r="B273" i="1"/>
  <c r="E274" i="1" l="1"/>
  <c r="F274" i="1"/>
  <c r="I275" i="5"/>
  <c r="E275" i="5"/>
  <c r="O274" i="1"/>
  <c r="L274" i="1"/>
  <c r="N274" i="1"/>
  <c r="M274" i="1"/>
  <c r="T274" i="1"/>
  <c r="S274" i="1"/>
  <c r="G275" i="5"/>
  <c r="D275" i="5"/>
  <c r="F275" i="5"/>
  <c r="G274" i="1"/>
  <c r="J274" i="1"/>
  <c r="C276" i="5"/>
  <c r="K275" i="5"/>
  <c r="H275" i="5"/>
  <c r="B275" i="5"/>
  <c r="C275" i="1"/>
  <c r="R274" i="1"/>
  <c r="Q274" i="1"/>
  <c r="K274" i="1"/>
  <c r="H274" i="1"/>
  <c r="I274" i="1"/>
  <c r="D274" i="1"/>
  <c r="B274" i="1"/>
  <c r="E275" i="1" l="1"/>
  <c r="F275" i="1"/>
  <c r="I276" i="5"/>
  <c r="E276" i="5"/>
  <c r="N275" i="1"/>
  <c r="O275" i="1"/>
  <c r="M275" i="1"/>
  <c r="L275" i="1"/>
  <c r="T275" i="1"/>
  <c r="S275" i="1"/>
  <c r="G276" i="5"/>
  <c r="D276" i="5"/>
  <c r="F276" i="5"/>
  <c r="J275" i="1"/>
  <c r="G275" i="1"/>
  <c r="C277" i="5"/>
  <c r="K276" i="5"/>
  <c r="H276" i="5"/>
  <c r="B276" i="5"/>
  <c r="C276" i="1"/>
  <c r="R275" i="1"/>
  <c r="Q275" i="1"/>
  <c r="K275" i="1"/>
  <c r="I275" i="1"/>
  <c r="H275" i="1"/>
  <c r="D275" i="1"/>
  <c r="B275" i="1"/>
  <c r="E276" i="1" l="1"/>
  <c r="F276" i="1"/>
  <c r="I277" i="5"/>
  <c r="E277" i="5"/>
  <c r="O276" i="1"/>
  <c r="M276" i="1"/>
  <c r="L276" i="1"/>
  <c r="N276" i="1"/>
  <c r="T276" i="1"/>
  <c r="S276" i="1"/>
  <c r="G277" i="5"/>
  <c r="F277" i="5"/>
  <c r="D277" i="5"/>
  <c r="G276" i="1"/>
  <c r="J276" i="1"/>
  <c r="C278" i="5"/>
  <c r="K277" i="5"/>
  <c r="H277" i="5"/>
  <c r="B277" i="5"/>
  <c r="C277" i="1"/>
  <c r="R276" i="1"/>
  <c r="Q276" i="1"/>
  <c r="K276" i="1"/>
  <c r="I276" i="1"/>
  <c r="H276" i="1"/>
  <c r="D276" i="1"/>
  <c r="B276" i="1"/>
  <c r="E277" i="1" l="1"/>
  <c r="F277" i="1"/>
  <c r="I278" i="5"/>
  <c r="E278" i="5"/>
  <c r="O277" i="1"/>
  <c r="N277" i="1"/>
  <c r="M277" i="1"/>
  <c r="L277" i="1"/>
  <c r="T277" i="1"/>
  <c r="S277" i="1"/>
  <c r="G278" i="5"/>
  <c r="F278" i="5"/>
  <c r="D278" i="5"/>
  <c r="G277" i="1"/>
  <c r="J277" i="1"/>
  <c r="C279" i="5"/>
  <c r="K278" i="5"/>
  <c r="H278" i="5"/>
  <c r="B278" i="5"/>
  <c r="C278" i="1"/>
  <c r="R277" i="1"/>
  <c r="Q277" i="1"/>
  <c r="K277" i="1"/>
  <c r="I277" i="1"/>
  <c r="H277" i="1"/>
  <c r="D277" i="1"/>
  <c r="B277" i="1"/>
  <c r="E278" i="1" l="1"/>
  <c r="F278" i="1"/>
  <c r="I279" i="5"/>
  <c r="E279" i="5"/>
  <c r="O278" i="1"/>
  <c r="N278" i="1"/>
  <c r="L278" i="1"/>
  <c r="M278" i="1"/>
  <c r="G279" i="5"/>
  <c r="F279" i="5"/>
  <c r="D279" i="5"/>
  <c r="T278" i="1"/>
  <c r="S278" i="1"/>
  <c r="G278" i="1"/>
  <c r="J278" i="1"/>
  <c r="C280" i="5"/>
  <c r="K279" i="5"/>
  <c r="H279" i="5"/>
  <c r="B279" i="5"/>
  <c r="C279" i="1"/>
  <c r="R278" i="1"/>
  <c r="Q278" i="1"/>
  <c r="K278" i="1"/>
  <c r="H278" i="1"/>
  <c r="I278" i="1"/>
  <c r="D278" i="1"/>
  <c r="B278" i="1"/>
  <c r="E279" i="1" l="1"/>
  <c r="F279" i="1"/>
  <c r="I280" i="5"/>
  <c r="E280" i="5"/>
  <c r="O279" i="1"/>
  <c r="N279" i="1"/>
  <c r="L279" i="1"/>
  <c r="M279" i="1"/>
  <c r="G280" i="5"/>
  <c r="F280" i="5"/>
  <c r="D280" i="5"/>
  <c r="T279" i="1"/>
  <c r="S279" i="1"/>
  <c r="G279" i="1"/>
  <c r="J279" i="1"/>
  <c r="C281" i="5"/>
  <c r="K280" i="5"/>
  <c r="H280" i="5"/>
  <c r="B280" i="5"/>
  <c r="C280" i="1"/>
  <c r="R279" i="1"/>
  <c r="Q279" i="1"/>
  <c r="K279" i="1"/>
  <c r="I279" i="1"/>
  <c r="H279" i="1"/>
  <c r="D279" i="1"/>
  <c r="B279" i="1"/>
  <c r="E280" i="1" l="1"/>
  <c r="F280" i="1"/>
  <c r="I281" i="5"/>
  <c r="E281" i="5"/>
  <c r="O280" i="1"/>
  <c r="N280" i="1"/>
  <c r="M280" i="1"/>
  <c r="L280" i="1"/>
  <c r="T280" i="1"/>
  <c r="S280" i="1"/>
  <c r="G281" i="5"/>
  <c r="F281" i="5"/>
  <c r="D281" i="5"/>
  <c r="G280" i="1"/>
  <c r="J280" i="1"/>
  <c r="C282" i="5"/>
  <c r="K281" i="5"/>
  <c r="H281" i="5"/>
  <c r="B281" i="5"/>
  <c r="C281" i="1"/>
  <c r="R280" i="1"/>
  <c r="Q280" i="1"/>
  <c r="K280" i="1"/>
  <c r="I280" i="1"/>
  <c r="H280" i="1"/>
  <c r="D280" i="1"/>
  <c r="B280" i="1"/>
  <c r="E281" i="1" l="1"/>
  <c r="F281" i="1"/>
  <c r="I282" i="5"/>
  <c r="E282" i="5"/>
  <c r="O281" i="1"/>
  <c r="N281" i="1"/>
  <c r="M281" i="1"/>
  <c r="L281" i="1"/>
  <c r="T281" i="1"/>
  <c r="S281" i="1"/>
  <c r="G282" i="5"/>
  <c r="F282" i="5"/>
  <c r="D282" i="5"/>
  <c r="G281" i="1"/>
  <c r="J281" i="1"/>
  <c r="C283" i="5"/>
  <c r="K282" i="5"/>
  <c r="H282" i="5"/>
  <c r="B282" i="5"/>
  <c r="C282" i="1"/>
  <c r="R281" i="1"/>
  <c r="Q281" i="1"/>
  <c r="K281" i="1"/>
  <c r="I281" i="1"/>
  <c r="H281" i="1"/>
  <c r="D281" i="1"/>
  <c r="B281" i="1"/>
  <c r="E282" i="1" l="1"/>
  <c r="F282" i="1"/>
  <c r="I283" i="5"/>
  <c r="E283" i="5"/>
  <c r="O282" i="1"/>
  <c r="N282" i="1"/>
  <c r="L282" i="1"/>
  <c r="M282" i="1"/>
  <c r="T282" i="1"/>
  <c r="S282" i="1"/>
  <c r="G283" i="5"/>
  <c r="D283" i="5"/>
  <c r="F283" i="5"/>
  <c r="G282" i="1"/>
  <c r="J282" i="1"/>
  <c r="C284" i="5"/>
  <c r="K283" i="5"/>
  <c r="H283" i="5"/>
  <c r="B283" i="5"/>
  <c r="C283" i="1"/>
  <c r="R282" i="1"/>
  <c r="Q282" i="1"/>
  <c r="K282" i="1"/>
  <c r="H282" i="1"/>
  <c r="I282" i="1"/>
  <c r="D282" i="1"/>
  <c r="B282" i="1"/>
  <c r="E283" i="1" l="1"/>
  <c r="F283" i="1"/>
  <c r="I284" i="5"/>
  <c r="E284" i="5"/>
  <c r="O283" i="1"/>
  <c r="N283" i="1"/>
  <c r="L283" i="1"/>
  <c r="M283" i="1"/>
  <c r="T283" i="1"/>
  <c r="S283" i="1"/>
  <c r="F284" i="5"/>
  <c r="D284" i="5"/>
  <c r="G284" i="5"/>
  <c r="G283" i="1"/>
  <c r="J283" i="1"/>
  <c r="C285" i="5"/>
  <c r="K284" i="5"/>
  <c r="H284" i="5"/>
  <c r="B284" i="5"/>
  <c r="C284" i="1"/>
  <c r="R283" i="1"/>
  <c r="Q283" i="1"/>
  <c r="K283" i="1"/>
  <c r="I283" i="1"/>
  <c r="H283" i="1"/>
  <c r="D283" i="1"/>
  <c r="B283" i="1"/>
  <c r="E284" i="1" l="1"/>
  <c r="F284" i="1"/>
  <c r="I285" i="5"/>
  <c r="E285" i="5"/>
  <c r="O284" i="1"/>
  <c r="M284" i="1"/>
  <c r="N284" i="1"/>
  <c r="L284" i="1"/>
  <c r="G285" i="5"/>
  <c r="F285" i="5"/>
  <c r="D285" i="5"/>
  <c r="T284" i="1"/>
  <c r="S284" i="1"/>
  <c r="G284" i="1"/>
  <c r="J284" i="1"/>
  <c r="C286" i="5"/>
  <c r="K285" i="5"/>
  <c r="H285" i="5"/>
  <c r="B285" i="5"/>
  <c r="C285" i="1"/>
  <c r="Q284" i="1"/>
  <c r="R284" i="1"/>
  <c r="K284" i="1"/>
  <c r="I284" i="1"/>
  <c r="H284" i="1"/>
  <c r="D284" i="1"/>
  <c r="B284" i="1"/>
  <c r="E285" i="1" l="1"/>
  <c r="F285" i="1"/>
  <c r="I286" i="5"/>
  <c r="E286" i="5"/>
  <c r="O285" i="1"/>
  <c r="N285" i="1"/>
  <c r="L285" i="1"/>
  <c r="M285" i="1"/>
  <c r="T285" i="1"/>
  <c r="S285" i="1"/>
  <c r="G286" i="5"/>
  <c r="F286" i="5"/>
  <c r="D286" i="5"/>
  <c r="G285" i="1"/>
  <c r="J285" i="1"/>
  <c r="C287" i="5"/>
  <c r="K286" i="5"/>
  <c r="H286" i="5"/>
  <c r="B286" i="5"/>
  <c r="C286" i="1"/>
  <c r="R285" i="1"/>
  <c r="Q285" i="1"/>
  <c r="K285" i="1"/>
  <c r="I285" i="1"/>
  <c r="H285" i="1"/>
  <c r="D285" i="1"/>
  <c r="B285" i="1"/>
  <c r="E286" i="1" l="1"/>
  <c r="F286" i="1"/>
  <c r="I287" i="5"/>
  <c r="E287" i="5"/>
  <c r="O286" i="1"/>
  <c r="N286" i="1"/>
  <c r="M286" i="1"/>
  <c r="L286" i="1"/>
  <c r="T286" i="1"/>
  <c r="S286" i="1"/>
  <c r="G287" i="5"/>
  <c r="D287" i="5"/>
  <c r="F287" i="5"/>
  <c r="G286" i="1"/>
  <c r="J286" i="1"/>
  <c r="C288" i="5"/>
  <c r="K287" i="5"/>
  <c r="H287" i="5"/>
  <c r="B287" i="5"/>
  <c r="C287" i="1"/>
  <c r="R286" i="1"/>
  <c r="Q286" i="1"/>
  <c r="K286" i="1"/>
  <c r="H286" i="1"/>
  <c r="I286" i="1"/>
  <c r="D286" i="1"/>
  <c r="B286" i="1"/>
  <c r="E287" i="1" l="1"/>
  <c r="F287" i="1"/>
  <c r="I288" i="5"/>
  <c r="E288" i="5"/>
  <c r="O287" i="1"/>
  <c r="N287" i="1"/>
  <c r="M287" i="1"/>
  <c r="L287" i="1"/>
  <c r="G288" i="5"/>
  <c r="F288" i="5"/>
  <c r="D288" i="5"/>
  <c r="T287" i="1"/>
  <c r="S287" i="1"/>
  <c r="G287" i="1"/>
  <c r="J287" i="1"/>
  <c r="C289" i="5"/>
  <c r="K288" i="5"/>
  <c r="H288" i="5"/>
  <c r="B288" i="5"/>
  <c r="C288" i="1"/>
  <c r="R287" i="1"/>
  <c r="Q287" i="1"/>
  <c r="K287" i="1"/>
  <c r="I287" i="1"/>
  <c r="H287" i="1"/>
  <c r="D287" i="1"/>
  <c r="B287" i="1"/>
  <c r="E288" i="1" l="1"/>
  <c r="F288" i="1"/>
  <c r="I289" i="5"/>
  <c r="E289" i="5"/>
  <c r="O288" i="1"/>
  <c r="N288" i="1"/>
  <c r="M288" i="1"/>
  <c r="L288" i="1"/>
  <c r="T288" i="1"/>
  <c r="S288" i="1"/>
  <c r="G289" i="5"/>
  <c r="F289" i="5"/>
  <c r="D289" i="5"/>
  <c r="G288" i="1"/>
  <c r="J288" i="1"/>
  <c r="C290" i="5"/>
  <c r="K289" i="5"/>
  <c r="H289" i="5"/>
  <c r="B289" i="5"/>
  <c r="C289" i="1"/>
  <c r="R288" i="1"/>
  <c r="Q288" i="1"/>
  <c r="K288" i="1"/>
  <c r="I288" i="1"/>
  <c r="H288" i="1"/>
  <c r="D288" i="1"/>
  <c r="B288" i="1"/>
  <c r="E289" i="1" l="1"/>
  <c r="F289" i="1"/>
  <c r="I290" i="5"/>
  <c r="E290" i="5"/>
  <c r="O289" i="1"/>
  <c r="N289" i="1"/>
  <c r="M289" i="1"/>
  <c r="L289" i="1"/>
  <c r="T289" i="1"/>
  <c r="S289" i="1"/>
  <c r="G290" i="5"/>
  <c r="F290" i="5"/>
  <c r="D290" i="5"/>
  <c r="G289" i="1"/>
  <c r="J289" i="1"/>
  <c r="C291" i="5"/>
  <c r="K290" i="5"/>
  <c r="H290" i="5"/>
  <c r="B290" i="5"/>
  <c r="C290" i="1"/>
  <c r="R289" i="1"/>
  <c r="Q289" i="1"/>
  <c r="K289" i="1"/>
  <c r="H289" i="1"/>
  <c r="I289" i="1"/>
  <c r="D289" i="1"/>
  <c r="B289" i="1"/>
  <c r="E290" i="1" l="1"/>
  <c r="F290" i="1"/>
  <c r="I291" i="5"/>
  <c r="E291" i="5"/>
  <c r="O290" i="1"/>
  <c r="L290" i="1"/>
  <c r="N290" i="1"/>
  <c r="M290" i="1"/>
  <c r="G291" i="5"/>
  <c r="F291" i="5"/>
  <c r="D291" i="5"/>
  <c r="T290" i="1"/>
  <c r="S290" i="1"/>
  <c r="G290" i="1"/>
  <c r="J290" i="1"/>
  <c r="C292" i="5"/>
  <c r="K291" i="5"/>
  <c r="H291" i="5"/>
  <c r="B291" i="5"/>
  <c r="C291" i="1"/>
  <c r="R290" i="1"/>
  <c r="Q290" i="1"/>
  <c r="K290" i="1"/>
  <c r="H290" i="1"/>
  <c r="I290" i="1"/>
  <c r="D290" i="1"/>
  <c r="B290" i="1"/>
  <c r="E291" i="1" l="1"/>
  <c r="F291" i="1"/>
  <c r="I292" i="5"/>
  <c r="E292" i="5"/>
  <c r="N291" i="1"/>
  <c r="O291" i="1"/>
  <c r="M291" i="1"/>
  <c r="L291" i="1"/>
  <c r="T291" i="1"/>
  <c r="S291" i="1"/>
  <c r="G292" i="5"/>
  <c r="D292" i="5"/>
  <c r="F292" i="5"/>
  <c r="G291" i="1"/>
  <c r="J291" i="1"/>
  <c r="C293" i="5"/>
  <c r="K292" i="5"/>
  <c r="H292" i="5"/>
  <c r="B292" i="5"/>
  <c r="C292" i="1"/>
  <c r="R291" i="1"/>
  <c r="K291" i="1"/>
  <c r="Q291" i="1"/>
  <c r="I291" i="1"/>
  <c r="H291" i="1"/>
  <c r="D291" i="1"/>
  <c r="B291" i="1"/>
  <c r="E292" i="1" l="1"/>
  <c r="F292" i="1"/>
  <c r="I293" i="5"/>
  <c r="E293" i="5"/>
  <c r="O292" i="1"/>
  <c r="M292" i="1"/>
  <c r="L292" i="1"/>
  <c r="N292" i="1"/>
  <c r="T292" i="1"/>
  <c r="S292" i="1"/>
  <c r="G293" i="5"/>
  <c r="F293" i="5"/>
  <c r="D293" i="5"/>
  <c r="G292" i="1"/>
  <c r="J292" i="1"/>
  <c r="C294" i="5"/>
  <c r="K293" i="5"/>
  <c r="H293" i="5"/>
  <c r="B293" i="5"/>
  <c r="C293" i="1"/>
  <c r="Q292" i="1"/>
  <c r="R292" i="1"/>
  <c r="K292" i="1"/>
  <c r="I292" i="1"/>
  <c r="H292" i="1"/>
  <c r="D292" i="1"/>
  <c r="B292" i="1"/>
  <c r="E293" i="1" l="1"/>
  <c r="F293" i="1"/>
  <c r="I294" i="5"/>
  <c r="E294" i="5"/>
  <c r="O293" i="1"/>
  <c r="N293" i="1"/>
  <c r="M293" i="1"/>
  <c r="L293" i="1"/>
  <c r="G294" i="5"/>
  <c r="F294" i="5"/>
  <c r="D294" i="5"/>
  <c r="T293" i="1"/>
  <c r="S293" i="1"/>
  <c r="G293" i="1"/>
  <c r="J293" i="1"/>
  <c r="C295" i="5"/>
  <c r="K294" i="5"/>
  <c r="H294" i="5"/>
  <c r="B294" i="5"/>
  <c r="C294" i="1"/>
  <c r="R293" i="1"/>
  <c r="Q293" i="1"/>
  <c r="K293" i="1"/>
  <c r="I293" i="1"/>
  <c r="H293" i="1"/>
  <c r="D293" i="1"/>
  <c r="B293" i="1"/>
  <c r="E294" i="1" l="1"/>
  <c r="F294" i="1"/>
  <c r="I295" i="5"/>
  <c r="E295" i="5"/>
  <c r="O294" i="1"/>
  <c r="N294" i="1"/>
  <c r="L294" i="1"/>
  <c r="M294" i="1"/>
  <c r="T294" i="1"/>
  <c r="S294" i="1"/>
  <c r="G295" i="5"/>
  <c r="F295" i="5"/>
  <c r="D295" i="5"/>
  <c r="G294" i="1"/>
  <c r="J294" i="1"/>
  <c r="C296" i="5"/>
  <c r="K295" i="5"/>
  <c r="H295" i="5"/>
  <c r="B295" i="5"/>
  <c r="C295" i="1"/>
  <c r="R294" i="1"/>
  <c r="Q294" i="1"/>
  <c r="K294" i="1"/>
  <c r="H294" i="1"/>
  <c r="I294" i="1"/>
  <c r="D294" i="1"/>
  <c r="B294" i="1"/>
  <c r="E295" i="1" l="1"/>
  <c r="F295" i="1"/>
  <c r="I296" i="5"/>
  <c r="E296" i="5"/>
  <c r="O295" i="1"/>
  <c r="N295" i="1"/>
  <c r="M295" i="1"/>
  <c r="L295" i="1"/>
  <c r="D296" i="5"/>
  <c r="G296" i="5"/>
  <c r="F296" i="5"/>
  <c r="T295" i="1"/>
  <c r="S295" i="1"/>
  <c r="G295" i="1"/>
  <c r="J295" i="1"/>
  <c r="C297" i="5"/>
  <c r="K296" i="5"/>
  <c r="H296" i="5"/>
  <c r="B296" i="5"/>
  <c r="C296" i="1"/>
  <c r="R295" i="1"/>
  <c r="Q295" i="1"/>
  <c r="K295" i="1"/>
  <c r="I295" i="1"/>
  <c r="H295" i="1"/>
  <c r="D295" i="1"/>
  <c r="B295" i="1"/>
  <c r="E296" i="1" l="1"/>
  <c r="F296" i="1"/>
  <c r="I297" i="5"/>
  <c r="E297" i="5"/>
  <c r="O296" i="1"/>
  <c r="N296" i="1"/>
  <c r="M296" i="1"/>
  <c r="L296" i="1"/>
  <c r="G297" i="5"/>
  <c r="F297" i="5"/>
  <c r="D297" i="5"/>
  <c r="T296" i="1"/>
  <c r="S296" i="1"/>
  <c r="G296" i="1"/>
  <c r="J296" i="1"/>
  <c r="C298" i="5"/>
  <c r="K297" i="5"/>
  <c r="H297" i="5"/>
  <c r="B297" i="5"/>
  <c r="C297" i="1"/>
  <c r="R296" i="1"/>
  <c r="Q296" i="1"/>
  <c r="K296" i="1"/>
  <c r="I296" i="1"/>
  <c r="H296" i="1"/>
  <c r="D296" i="1"/>
  <c r="B296" i="1"/>
  <c r="E297" i="1" l="1"/>
  <c r="F297" i="1"/>
  <c r="I298" i="5"/>
  <c r="E298" i="5"/>
  <c r="O297" i="1"/>
  <c r="N297" i="1"/>
  <c r="M297" i="1"/>
  <c r="L297" i="1"/>
  <c r="T297" i="1"/>
  <c r="S297" i="1"/>
  <c r="G298" i="5"/>
  <c r="F298" i="5"/>
  <c r="D298" i="5"/>
  <c r="G297" i="1"/>
  <c r="J297" i="1"/>
  <c r="C299" i="5"/>
  <c r="K298" i="5"/>
  <c r="H298" i="5"/>
  <c r="B298" i="5"/>
  <c r="C298" i="1"/>
  <c r="R297" i="1"/>
  <c r="Q297" i="1"/>
  <c r="K297" i="1"/>
  <c r="I297" i="1"/>
  <c r="H297" i="1"/>
  <c r="D297" i="1"/>
  <c r="B297" i="1"/>
  <c r="E298" i="1" l="1"/>
  <c r="F298" i="1"/>
  <c r="I299" i="5"/>
  <c r="E299" i="5"/>
  <c r="O298" i="1"/>
  <c r="N298" i="1"/>
  <c r="L298" i="1"/>
  <c r="M298" i="1"/>
  <c r="T298" i="1"/>
  <c r="S298" i="1"/>
  <c r="G299" i="5"/>
  <c r="D299" i="5"/>
  <c r="F299" i="5"/>
  <c r="G298" i="1"/>
  <c r="J298" i="1"/>
  <c r="C300" i="5"/>
  <c r="K299" i="5"/>
  <c r="H299" i="5"/>
  <c r="B299" i="5"/>
  <c r="C299" i="1"/>
  <c r="R298" i="1"/>
  <c r="Q298" i="1"/>
  <c r="K298" i="1"/>
  <c r="H298" i="1"/>
  <c r="I298" i="1"/>
  <c r="D298" i="1"/>
  <c r="B298" i="1"/>
  <c r="E299" i="1" l="1"/>
  <c r="F299" i="1"/>
  <c r="I300" i="5"/>
  <c r="E300" i="5"/>
  <c r="O299" i="1"/>
  <c r="N299" i="1"/>
  <c r="M299" i="1"/>
  <c r="L299" i="1"/>
  <c r="T299" i="1"/>
  <c r="S299" i="1"/>
  <c r="F300" i="5"/>
  <c r="G300" i="5"/>
  <c r="D300" i="5"/>
  <c r="J299" i="1"/>
  <c r="G299" i="1"/>
  <c r="C301" i="5"/>
  <c r="K300" i="5"/>
  <c r="H300" i="5"/>
  <c r="B300" i="5"/>
  <c r="C300" i="1"/>
  <c r="R299" i="1"/>
  <c r="Q299" i="1"/>
  <c r="K299" i="1"/>
  <c r="I299" i="1"/>
  <c r="H299" i="1"/>
  <c r="D299" i="1"/>
  <c r="B299" i="1"/>
  <c r="E300" i="1" l="1"/>
  <c r="F300" i="1"/>
  <c r="I301" i="5"/>
  <c r="E301" i="5"/>
  <c r="O300" i="1"/>
  <c r="M300" i="1"/>
  <c r="N300" i="1"/>
  <c r="L300" i="1"/>
  <c r="T300" i="1"/>
  <c r="S300" i="1"/>
  <c r="G301" i="5"/>
  <c r="F301" i="5"/>
  <c r="D301" i="5"/>
  <c r="G300" i="1"/>
  <c r="J300" i="1"/>
  <c r="C302" i="5"/>
  <c r="K301" i="5"/>
  <c r="H301" i="5"/>
  <c r="B301" i="5"/>
  <c r="C301" i="1"/>
  <c r="Q300" i="1"/>
  <c r="R300" i="1"/>
  <c r="K300" i="1"/>
  <c r="I300" i="1"/>
  <c r="H300" i="1"/>
  <c r="D300" i="1"/>
  <c r="B300" i="1"/>
  <c r="E301" i="1" l="1"/>
  <c r="F301" i="1"/>
  <c r="I302" i="5"/>
  <c r="E302" i="5"/>
  <c r="O301" i="1"/>
  <c r="N301" i="1"/>
  <c r="M301" i="1"/>
  <c r="L301" i="1"/>
  <c r="T301" i="1"/>
  <c r="S301" i="1"/>
  <c r="G302" i="5"/>
  <c r="F302" i="5"/>
  <c r="D302" i="5"/>
  <c r="G301" i="1"/>
  <c r="J301" i="1"/>
  <c r="C303" i="5"/>
  <c r="K302" i="5"/>
  <c r="H302" i="5"/>
  <c r="B302" i="5"/>
  <c r="C302" i="1"/>
  <c r="R301" i="1"/>
  <c r="Q301" i="1"/>
  <c r="K301" i="1"/>
  <c r="H301" i="1"/>
  <c r="I301" i="1"/>
  <c r="D301" i="1"/>
  <c r="B301" i="1"/>
  <c r="E302" i="1" l="1"/>
  <c r="F302" i="1"/>
  <c r="I303" i="5"/>
  <c r="E303" i="5"/>
  <c r="O302" i="1"/>
  <c r="N302" i="1"/>
  <c r="M302" i="1"/>
  <c r="L302" i="1"/>
  <c r="T302" i="1"/>
  <c r="S302" i="1"/>
  <c r="G303" i="5"/>
  <c r="F303" i="5"/>
  <c r="D303" i="5"/>
  <c r="G302" i="1"/>
  <c r="J302" i="1"/>
  <c r="C304" i="5"/>
  <c r="K303" i="5"/>
  <c r="H303" i="5"/>
  <c r="B303" i="5"/>
  <c r="C303" i="1"/>
  <c r="R302" i="1"/>
  <c r="Q302" i="1"/>
  <c r="K302" i="1"/>
  <c r="H302" i="1"/>
  <c r="I302" i="1"/>
  <c r="D302" i="1"/>
  <c r="B302" i="1"/>
  <c r="E303" i="1" l="1"/>
  <c r="F303" i="1"/>
  <c r="I304" i="5"/>
  <c r="E304" i="5"/>
  <c r="O303" i="1"/>
  <c r="N303" i="1"/>
  <c r="M303" i="1"/>
  <c r="L303" i="1"/>
  <c r="T303" i="1"/>
  <c r="S303" i="1"/>
  <c r="D304" i="5"/>
  <c r="G304" i="5"/>
  <c r="F304" i="5"/>
  <c r="G303" i="1"/>
  <c r="J303" i="1"/>
  <c r="C305" i="5"/>
  <c r="K304" i="5"/>
  <c r="H304" i="5"/>
  <c r="B304" i="5"/>
  <c r="C304" i="1"/>
  <c r="R303" i="1"/>
  <c r="Q303" i="1"/>
  <c r="K303" i="1"/>
  <c r="I303" i="1"/>
  <c r="H303" i="1"/>
  <c r="D303" i="1"/>
  <c r="B303" i="1"/>
  <c r="E304" i="1" l="1"/>
  <c r="F304" i="1"/>
  <c r="I305" i="5"/>
  <c r="E305" i="5"/>
  <c r="O304" i="1"/>
  <c r="M304" i="1"/>
  <c r="N304" i="1"/>
  <c r="L304" i="1"/>
  <c r="T304" i="1"/>
  <c r="S304" i="1"/>
  <c r="G305" i="5"/>
  <c r="F305" i="5"/>
  <c r="D305" i="5"/>
  <c r="G304" i="1"/>
  <c r="J304" i="1"/>
  <c r="C306" i="5"/>
  <c r="K305" i="5"/>
  <c r="H305" i="5"/>
  <c r="B305" i="5"/>
  <c r="C305" i="1"/>
  <c r="R304" i="1"/>
  <c r="Q304" i="1"/>
  <c r="K304" i="1"/>
  <c r="I304" i="1"/>
  <c r="H304" i="1"/>
  <c r="D304" i="1"/>
  <c r="B304" i="1"/>
  <c r="E305" i="1" l="1"/>
  <c r="F305" i="1"/>
  <c r="I306" i="5"/>
  <c r="E306" i="5"/>
  <c r="O305" i="1"/>
  <c r="N305" i="1"/>
  <c r="M305" i="1"/>
  <c r="L305" i="1"/>
  <c r="T305" i="1"/>
  <c r="S305" i="1"/>
  <c r="G306" i="5"/>
  <c r="F306" i="5"/>
  <c r="D306" i="5"/>
  <c r="G305" i="1"/>
  <c r="J305" i="1"/>
  <c r="C307" i="5"/>
  <c r="K306" i="5"/>
  <c r="H306" i="5"/>
  <c r="B306" i="5"/>
  <c r="C306" i="1"/>
  <c r="R305" i="1"/>
  <c r="Q305" i="1"/>
  <c r="K305" i="1"/>
  <c r="I305" i="1"/>
  <c r="H305" i="1"/>
  <c r="D305" i="1"/>
  <c r="B305" i="1"/>
  <c r="E306" i="1" l="1"/>
  <c r="F306" i="1"/>
  <c r="I307" i="5"/>
  <c r="E307" i="5"/>
  <c r="O306" i="1"/>
  <c r="L306" i="1"/>
  <c r="N306" i="1"/>
  <c r="M306" i="1"/>
  <c r="T306" i="1"/>
  <c r="S306" i="1"/>
  <c r="G307" i="5"/>
  <c r="D307" i="5"/>
  <c r="F307" i="5"/>
  <c r="G306" i="1"/>
  <c r="J306" i="1"/>
  <c r="C308" i="5"/>
  <c r="K307" i="5"/>
  <c r="H307" i="5"/>
  <c r="B307" i="5"/>
  <c r="C307" i="1"/>
  <c r="R306" i="1"/>
  <c r="Q306" i="1"/>
  <c r="K306" i="1"/>
  <c r="H306" i="1"/>
  <c r="I306" i="1"/>
  <c r="D306" i="1"/>
  <c r="B306" i="1"/>
  <c r="E307" i="1" l="1"/>
  <c r="F307" i="1"/>
  <c r="I308" i="5"/>
  <c r="E308" i="5"/>
  <c r="N307" i="1"/>
  <c r="O307" i="1"/>
  <c r="M307" i="1"/>
  <c r="L307" i="1"/>
  <c r="G308" i="5"/>
  <c r="D308" i="5"/>
  <c r="F308" i="5"/>
  <c r="T307" i="1"/>
  <c r="S307" i="1"/>
  <c r="G307" i="1"/>
  <c r="J307" i="1"/>
  <c r="C309" i="5"/>
  <c r="K308" i="5"/>
  <c r="H308" i="5"/>
  <c r="B308" i="5"/>
  <c r="C308" i="1"/>
  <c r="R307" i="1"/>
  <c r="Q307" i="1"/>
  <c r="K307" i="1"/>
  <c r="I307" i="1"/>
  <c r="H307" i="1"/>
  <c r="D307" i="1"/>
  <c r="B307" i="1"/>
  <c r="E308" i="1" l="1"/>
  <c r="F308" i="1"/>
  <c r="I309" i="5"/>
  <c r="E309" i="5"/>
  <c r="O308" i="1"/>
  <c r="N308" i="1"/>
  <c r="M308" i="1"/>
  <c r="L308" i="1"/>
  <c r="G309" i="5"/>
  <c r="F309" i="5"/>
  <c r="D309" i="5"/>
  <c r="T308" i="1"/>
  <c r="S308" i="1"/>
  <c r="G308" i="1"/>
  <c r="J308" i="1"/>
  <c r="C310" i="5"/>
  <c r="K309" i="5"/>
  <c r="H309" i="5"/>
  <c r="B309" i="5"/>
  <c r="C309" i="1"/>
  <c r="R308" i="1"/>
  <c r="Q308" i="1"/>
  <c r="K308" i="1"/>
  <c r="I308" i="1"/>
  <c r="H308" i="1"/>
  <c r="D308" i="1"/>
  <c r="B308" i="1"/>
  <c r="E309" i="1" l="1"/>
  <c r="F309" i="1"/>
  <c r="I310" i="5"/>
  <c r="E310" i="5"/>
  <c r="O309" i="1"/>
  <c r="N309" i="1"/>
  <c r="M309" i="1"/>
  <c r="L309" i="1"/>
  <c r="T309" i="1"/>
  <c r="S309" i="1"/>
  <c r="G310" i="5"/>
  <c r="F310" i="5"/>
  <c r="D310" i="5"/>
  <c r="G309" i="1"/>
  <c r="J309" i="1"/>
  <c r="C311" i="5"/>
  <c r="K310" i="5"/>
  <c r="H310" i="5"/>
  <c r="B310" i="5"/>
  <c r="C310" i="1"/>
  <c r="R309" i="1"/>
  <c r="K309" i="1"/>
  <c r="Q309" i="1"/>
  <c r="I309" i="1"/>
  <c r="H309" i="1"/>
  <c r="D309" i="1"/>
  <c r="B309" i="1"/>
  <c r="E310" i="1" l="1"/>
  <c r="F310" i="1"/>
  <c r="I311" i="5"/>
  <c r="E311" i="5"/>
  <c r="O310" i="1"/>
  <c r="N310" i="1"/>
  <c r="L310" i="1"/>
  <c r="M310" i="1"/>
  <c r="G311" i="5"/>
  <c r="F311" i="5"/>
  <c r="D311" i="5"/>
  <c r="T310" i="1"/>
  <c r="S310" i="1"/>
  <c r="G310" i="1"/>
  <c r="J310" i="1"/>
  <c r="C312" i="5"/>
  <c r="K311" i="5"/>
  <c r="H311" i="5"/>
  <c r="B311" i="5"/>
  <c r="C311" i="1"/>
  <c r="R310" i="1"/>
  <c r="Q310" i="1"/>
  <c r="K310" i="1"/>
  <c r="H310" i="1"/>
  <c r="I310" i="1"/>
  <c r="D310" i="1"/>
  <c r="B310" i="1"/>
  <c r="E311" i="1" l="1"/>
  <c r="F311" i="1"/>
  <c r="I312" i="5"/>
  <c r="E312" i="5"/>
  <c r="O311" i="1"/>
  <c r="N311" i="1"/>
  <c r="M311" i="1"/>
  <c r="L311" i="1"/>
  <c r="T311" i="1"/>
  <c r="S311" i="1"/>
  <c r="G312" i="5"/>
  <c r="F312" i="5"/>
  <c r="D312" i="5"/>
  <c r="G311" i="1"/>
  <c r="J311" i="1"/>
  <c r="C313" i="5"/>
  <c r="K312" i="5"/>
  <c r="H312" i="5"/>
  <c r="B312" i="5"/>
  <c r="C312" i="1"/>
  <c r="R311" i="1"/>
  <c r="Q311" i="1"/>
  <c r="K311" i="1"/>
  <c r="I311" i="1"/>
  <c r="H311" i="1"/>
  <c r="D311" i="1"/>
  <c r="B311" i="1"/>
  <c r="E312" i="1" l="1"/>
  <c r="F312" i="1"/>
  <c r="I313" i="5"/>
  <c r="E313" i="5"/>
  <c r="O312" i="1"/>
  <c r="N312" i="1"/>
  <c r="M312" i="1"/>
  <c r="L312" i="1"/>
  <c r="T312" i="1"/>
  <c r="S312" i="1"/>
  <c r="G313" i="5"/>
  <c r="F313" i="5"/>
  <c r="D313" i="5"/>
  <c r="G312" i="1"/>
  <c r="J312" i="1"/>
  <c r="C314" i="5"/>
  <c r="K313" i="5"/>
  <c r="H313" i="5"/>
  <c r="B313" i="5"/>
  <c r="C313" i="1"/>
  <c r="R312" i="1"/>
  <c r="Q312" i="1"/>
  <c r="K312" i="1"/>
  <c r="I312" i="1"/>
  <c r="H312" i="1"/>
  <c r="D312" i="1"/>
  <c r="B312" i="1"/>
  <c r="E313" i="1" l="1"/>
  <c r="F313" i="1"/>
  <c r="I314" i="5"/>
  <c r="E314" i="5"/>
  <c r="O313" i="1"/>
  <c r="N313" i="1"/>
  <c r="M313" i="1"/>
  <c r="L313" i="1"/>
  <c r="T313" i="1"/>
  <c r="S313" i="1"/>
  <c r="G314" i="5"/>
  <c r="F314" i="5"/>
  <c r="D314" i="5"/>
  <c r="G313" i="1"/>
  <c r="J313" i="1"/>
  <c r="C315" i="5"/>
  <c r="K314" i="5"/>
  <c r="H314" i="5"/>
  <c r="B314" i="5"/>
  <c r="C314" i="1"/>
  <c r="R313" i="1"/>
  <c r="Q313" i="1"/>
  <c r="K313" i="1"/>
  <c r="I313" i="1"/>
  <c r="H313" i="1"/>
  <c r="D313" i="1"/>
  <c r="B313" i="1"/>
  <c r="E314" i="1" l="1"/>
  <c r="F314" i="1"/>
  <c r="I315" i="5"/>
  <c r="E315" i="5"/>
  <c r="O314" i="1"/>
  <c r="N314" i="1"/>
  <c r="L314" i="1"/>
  <c r="M314" i="1"/>
  <c r="T314" i="1"/>
  <c r="S314" i="1"/>
  <c r="G315" i="5"/>
  <c r="D315" i="5"/>
  <c r="F315" i="5"/>
  <c r="G314" i="1"/>
  <c r="J314" i="1"/>
  <c r="C316" i="5"/>
  <c r="K315" i="5"/>
  <c r="H315" i="5"/>
  <c r="B315" i="5"/>
  <c r="C315" i="1"/>
  <c r="R314" i="1"/>
  <c r="Q314" i="1"/>
  <c r="K314" i="1"/>
  <c r="H314" i="1"/>
  <c r="I314" i="1"/>
  <c r="D314" i="1"/>
  <c r="B314" i="1"/>
  <c r="E315" i="1" l="1"/>
  <c r="F315" i="1"/>
  <c r="I316" i="5"/>
  <c r="E316" i="5"/>
  <c r="O315" i="1"/>
  <c r="N315" i="1"/>
  <c r="M315" i="1"/>
  <c r="L315" i="1"/>
  <c r="T315" i="1"/>
  <c r="S315" i="1"/>
  <c r="F316" i="5"/>
  <c r="D316" i="5"/>
  <c r="G316" i="5"/>
  <c r="G315" i="1"/>
  <c r="J315" i="1"/>
  <c r="C317" i="5"/>
  <c r="K316" i="5"/>
  <c r="H316" i="5"/>
  <c r="B316" i="5"/>
  <c r="C316" i="1"/>
  <c r="R315" i="1"/>
  <c r="Q315" i="1"/>
  <c r="K315" i="1"/>
  <c r="I315" i="1"/>
  <c r="H315" i="1"/>
  <c r="D315" i="1"/>
  <c r="B315" i="1"/>
  <c r="E316" i="1" l="1"/>
  <c r="F316" i="1"/>
  <c r="I317" i="5"/>
  <c r="E317" i="5"/>
  <c r="O316" i="1"/>
  <c r="M316" i="1"/>
  <c r="L316" i="1"/>
  <c r="N316" i="1"/>
  <c r="T316" i="1"/>
  <c r="S316" i="1"/>
  <c r="G317" i="5"/>
  <c r="F317" i="5"/>
  <c r="D317" i="5"/>
  <c r="G316" i="1"/>
  <c r="J316" i="1"/>
  <c r="C318" i="5"/>
  <c r="K317" i="5"/>
  <c r="H317" i="5"/>
  <c r="B317" i="5"/>
  <c r="C317" i="1"/>
  <c r="Q316" i="1"/>
  <c r="R316" i="1"/>
  <c r="K316" i="1"/>
  <c r="I316" i="1"/>
  <c r="H316" i="1"/>
  <c r="D316" i="1"/>
  <c r="B316" i="1"/>
  <c r="E317" i="1" l="1"/>
  <c r="F317" i="1"/>
  <c r="I318" i="5"/>
  <c r="E318" i="5"/>
  <c r="O317" i="1"/>
  <c r="N317" i="1"/>
  <c r="M317" i="1"/>
  <c r="L317" i="1"/>
  <c r="T317" i="1"/>
  <c r="S317" i="1"/>
  <c r="G318" i="5"/>
  <c r="F318" i="5"/>
  <c r="D318" i="5"/>
  <c r="G317" i="1"/>
  <c r="J317" i="1"/>
  <c r="C319" i="5"/>
  <c r="K318" i="5"/>
  <c r="H318" i="5"/>
  <c r="B318" i="5"/>
  <c r="C318" i="1"/>
  <c r="R317" i="1"/>
  <c r="K317" i="1"/>
  <c r="Q317" i="1"/>
  <c r="H317" i="1"/>
  <c r="I317" i="1"/>
  <c r="D317" i="1"/>
  <c r="B317" i="1"/>
  <c r="E318" i="1" l="1"/>
  <c r="F318" i="1"/>
  <c r="I319" i="5"/>
  <c r="E319" i="5"/>
  <c r="O318" i="1"/>
  <c r="N318" i="1"/>
  <c r="M318" i="1"/>
  <c r="L318" i="1"/>
  <c r="T318" i="1"/>
  <c r="S318" i="1"/>
  <c r="G319" i="5"/>
  <c r="F319" i="5"/>
  <c r="D319" i="5"/>
  <c r="G318" i="1"/>
  <c r="J318" i="1"/>
  <c r="C320" i="5"/>
  <c r="K319" i="5"/>
  <c r="H319" i="5"/>
  <c r="B319" i="5"/>
  <c r="C319" i="1"/>
  <c r="R318" i="1"/>
  <c r="Q318" i="1"/>
  <c r="K318" i="1"/>
  <c r="H318" i="1"/>
  <c r="I318" i="1"/>
  <c r="D318" i="1"/>
  <c r="B318" i="1"/>
  <c r="E319" i="1" l="1"/>
  <c r="F319" i="1"/>
  <c r="I320" i="5"/>
  <c r="E320" i="5"/>
  <c r="O319" i="1"/>
  <c r="N319" i="1"/>
  <c r="M319" i="1"/>
  <c r="L319" i="1"/>
  <c r="T319" i="1"/>
  <c r="S319" i="1"/>
  <c r="G320" i="5"/>
  <c r="F320" i="5"/>
  <c r="D320" i="5"/>
  <c r="G319" i="1"/>
  <c r="J319" i="1"/>
  <c r="C321" i="5"/>
  <c r="K320" i="5"/>
  <c r="H320" i="5"/>
  <c r="B320" i="5"/>
  <c r="C320" i="1"/>
  <c r="R319" i="1"/>
  <c r="Q319" i="1"/>
  <c r="K319" i="1"/>
  <c r="I319" i="1"/>
  <c r="H319" i="1"/>
  <c r="D319" i="1"/>
  <c r="B319" i="1"/>
  <c r="E320" i="1" l="1"/>
  <c r="F320" i="1"/>
  <c r="I321" i="5"/>
  <c r="E321" i="5"/>
  <c r="O320" i="1"/>
  <c r="M320" i="1"/>
  <c r="N320" i="1"/>
  <c r="L320" i="1"/>
  <c r="T320" i="1"/>
  <c r="S320" i="1"/>
  <c r="G321" i="5"/>
  <c r="F321" i="5"/>
  <c r="D321" i="5"/>
  <c r="G320" i="1"/>
  <c r="J320" i="1"/>
  <c r="C322" i="5"/>
  <c r="K321" i="5"/>
  <c r="H321" i="5"/>
  <c r="B321" i="5"/>
  <c r="C321" i="1"/>
  <c r="R320" i="1"/>
  <c r="Q320" i="1"/>
  <c r="K320" i="1"/>
  <c r="I320" i="1"/>
  <c r="H320" i="1"/>
  <c r="D320" i="1"/>
  <c r="B320" i="1"/>
  <c r="E321" i="1" l="1"/>
  <c r="F321" i="1"/>
  <c r="I322" i="5"/>
  <c r="E322" i="5"/>
  <c r="O321" i="1"/>
  <c r="N321" i="1"/>
  <c r="M321" i="1"/>
  <c r="L321" i="1"/>
  <c r="T321" i="1"/>
  <c r="S321" i="1"/>
  <c r="G322" i="5"/>
  <c r="F322" i="5"/>
  <c r="D322" i="5"/>
  <c r="G321" i="1"/>
  <c r="J321" i="1"/>
  <c r="C323" i="5"/>
  <c r="K322" i="5"/>
  <c r="H322" i="5"/>
  <c r="B322" i="5"/>
  <c r="C322" i="1"/>
  <c r="R321" i="1"/>
  <c r="Q321" i="1"/>
  <c r="K321" i="1"/>
  <c r="I321" i="1"/>
  <c r="H321" i="1"/>
  <c r="D321" i="1"/>
  <c r="B321" i="1"/>
  <c r="E322" i="1" l="1"/>
  <c r="F322" i="1"/>
  <c r="I323" i="5"/>
  <c r="E323" i="5"/>
  <c r="O322" i="1"/>
  <c r="N322" i="1"/>
  <c r="L322" i="1"/>
  <c r="M322" i="1"/>
  <c r="T322" i="1"/>
  <c r="S322" i="1"/>
  <c r="G323" i="5"/>
  <c r="D323" i="5"/>
  <c r="F323" i="5"/>
  <c r="G322" i="1"/>
  <c r="J322" i="1"/>
  <c r="C324" i="5"/>
  <c r="K323" i="5"/>
  <c r="H323" i="5"/>
  <c r="B323" i="5"/>
  <c r="C323" i="1"/>
  <c r="R322" i="1"/>
  <c r="Q322" i="1"/>
  <c r="K322" i="1"/>
  <c r="H322" i="1"/>
  <c r="I322" i="1"/>
  <c r="D322" i="1"/>
  <c r="B322" i="1"/>
  <c r="E323" i="1" l="1"/>
  <c r="F323" i="1"/>
  <c r="I324" i="5"/>
  <c r="E324" i="5"/>
  <c r="M323" i="1"/>
  <c r="O323" i="1"/>
  <c r="N323" i="1"/>
  <c r="L323" i="1"/>
  <c r="G324" i="5"/>
  <c r="F324" i="5"/>
  <c r="D324" i="5"/>
  <c r="T323" i="1"/>
  <c r="S323" i="1"/>
  <c r="G323" i="1"/>
  <c r="J323" i="1"/>
  <c r="C325" i="5"/>
  <c r="K324" i="5"/>
  <c r="H324" i="5"/>
  <c r="B324" i="5"/>
  <c r="C324" i="1"/>
  <c r="R323" i="1"/>
  <c r="Q323" i="1"/>
  <c r="K323" i="1"/>
  <c r="I323" i="1"/>
  <c r="H323" i="1"/>
  <c r="D323" i="1"/>
  <c r="B323" i="1"/>
  <c r="E324" i="1" l="1"/>
  <c r="F324" i="1"/>
  <c r="I325" i="5"/>
  <c r="E325" i="5"/>
  <c r="O324" i="1"/>
  <c r="M324" i="1"/>
  <c r="L324" i="1"/>
  <c r="N324" i="1"/>
  <c r="T324" i="1"/>
  <c r="S324" i="1"/>
  <c r="G325" i="5"/>
  <c r="F325" i="5"/>
  <c r="D325" i="5"/>
  <c r="G324" i="1"/>
  <c r="J324" i="1"/>
  <c r="C326" i="5"/>
  <c r="K325" i="5"/>
  <c r="H325" i="5"/>
  <c r="B325" i="5"/>
  <c r="C325" i="1"/>
  <c r="Q324" i="1"/>
  <c r="R324" i="1"/>
  <c r="K324" i="1"/>
  <c r="I324" i="1"/>
  <c r="H324" i="1"/>
  <c r="D324" i="1"/>
  <c r="B324" i="1"/>
  <c r="E325" i="1" l="1"/>
  <c r="F325" i="1"/>
  <c r="I326" i="5"/>
  <c r="E326" i="5"/>
  <c r="O325" i="1"/>
  <c r="N325" i="1"/>
  <c r="M325" i="1"/>
  <c r="L325" i="1"/>
  <c r="T325" i="1"/>
  <c r="S325" i="1"/>
  <c r="G326" i="5"/>
  <c r="F326" i="5"/>
  <c r="D326" i="5"/>
  <c r="G325" i="1"/>
  <c r="J325" i="1"/>
  <c r="C327" i="5"/>
  <c r="K326" i="5"/>
  <c r="H326" i="5"/>
  <c r="B326" i="5"/>
  <c r="C326" i="1"/>
  <c r="R325" i="1"/>
  <c r="K325" i="1"/>
  <c r="Q325" i="1"/>
  <c r="I325" i="1"/>
  <c r="H325" i="1"/>
  <c r="D325" i="1"/>
  <c r="B325" i="1"/>
  <c r="E326" i="1" l="1"/>
  <c r="F326" i="1"/>
  <c r="I327" i="5"/>
  <c r="E327" i="5"/>
  <c r="O326" i="1"/>
  <c r="N326" i="1"/>
  <c r="L326" i="1"/>
  <c r="M326" i="1"/>
  <c r="T326" i="1"/>
  <c r="S326" i="1"/>
  <c r="G327" i="5"/>
  <c r="F327" i="5"/>
  <c r="D327" i="5"/>
  <c r="G326" i="1"/>
  <c r="J326" i="1"/>
  <c r="C328" i="5"/>
  <c r="K327" i="5"/>
  <c r="H327" i="5"/>
  <c r="B327" i="5"/>
  <c r="C327" i="1"/>
  <c r="R326" i="1"/>
  <c r="Q326" i="1"/>
  <c r="K326" i="1"/>
  <c r="H326" i="1"/>
  <c r="I326" i="1"/>
  <c r="D326" i="1"/>
  <c r="B326" i="1"/>
  <c r="E327" i="1" l="1"/>
  <c r="F327" i="1"/>
  <c r="I328" i="5"/>
  <c r="E328" i="5"/>
  <c r="O327" i="1"/>
  <c r="N327" i="1"/>
  <c r="M327" i="1"/>
  <c r="L327" i="1"/>
  <c r="T327" i="1"/>
  <c r="S327" i="1"/>
  <c r="G328" i="5"/>
  <c r="F328" i="5"/>
  <c r="D328" i="5"/>
  <c r="G327" i="1"/>
  <c r="J327" i="1"/>
  <c r="C329" i="5"/>
  <c r="K328" i="5"/>
  <c r="H328" i="5"/>
  <c r="B328" i="5"/>
  <c r="C328" i="1"/>
  <c r="R327" i="1"/>
  <c r="Q327" i="1"/>
  <c r="K327" i="1"/>
  <c r="I327" i="1"/>
  <c r="H327" i="1"/>
  <c r="D327" i="1"/>
  <c r="B327" i="1"/>
  <c r="E328" i="1" l="1"/>
  <c r="F328" i="1"/>
  <c r="I329" i="5"/>
  <c r="E329" i="5"/>
  <c r="O328" i="1"/>
  <c r="M328" i="1"/>
  <c r="N328" i="1"/>
  <c r="L328" i="1"/>
  <c r="T328" i="1"/>
  <c r="S328" i="1"/>
  <c r="G329" i="5"/>
  <c r="F329" i="5"/>
  <c r="D329" i="5"/>
  <c r="G328" i="1"/>
  <c r="J328" i="1"/>
  <c r="C330" i="5"/>
  <c r="K329" i="5"/>
  <c r="H329" i="5"/>
  <c r="B329" i="5"/>
  <c r="C329" i="1"/>
  <c r="R328" i="1"/>
  <c r="Q328" i="1"/>
  <c r="K328" i="1"/>
  <c r="I328" i="1"/>
  <c r="H328" i="1"/>
  <c r="D328" i="1"/>
  <c r="B328" i="1"/>
  <c r="E329" i="1" l="1"/>
  <c r="F329" i="1"/>
  <c r="I330" i="5"/>
  <c r="E330" i="5"/>
  <c r="O329" i="1"/>
  <c r="N329" i="1"/>
  <c r="M329" i="1"/>
  <c r="L329" i="1"/>
  <c r="T329" i="1"/>
  <c r="S329" i="1"/>
  <c r="G330" i="5"/>
  <c r="F330" i="5"/>
  <c r="D330" i="5"/>
  <c r="G329" i="1"/>
  <c r="J329" i="1"/>
  <c r="C331" i="5"/>
  <c r="K330" i="5"/>
  <c r="H330" i="5"/>
  <c r="B330" i="5"/>
  <c r="C330" i="1"/>
  <c r="R329" i="1"/>
  <c r="Q329" i="1"/>
  <c r="K329" i="1"/>
  <c r="I329" i="1"/>
  <c r="H329" i="1"/>
  <c r="D329" i="1"/>
  <c r="B329" i="1"/>
  <c r="E330" i="1" l="1"/>
  <c r="F330" i="1"/>
  <c r="I331" i="5"/>
  <c r="E331" i="5"/>
  <c r="O330" i="1"/>
  <c r="N330" i="1"/>
  <c r="L330" i="1"/>
  <c r="M330" i="1"/>
  <c r="T330" i="1"/>
  <c r="S330" i="1"/>
  <c r="G331" i="5"/>
  <c r="F331" i="5"/>
  <c r="D331" i="5"/>
  <c r="G330" i="1"/>
  <c r="J330" i="1"/>
  <c r="C332" i="5"/>
  <c r="K331" i="5"/>
  <c r="H331" i="5"/>
  <c r="B331" i="5"/>
  <c r="C331" i="1"/>
  <c r="R330" i="1"/>
  <c r="Q330" i="1"/>
  <c r="K330" i="1"/>
  <c r="H330" i="1"/>
  <c r="I330" i="1"/>
  <c r="D330" i="1"/>
  <c r="B330" i="1"/>
  <c r="E331" i="1" l="1"/>
  <c r="F331" i="1"/>
  <c r="I332" i="5"/>
  <c r="E332" i="5"/>
  <c r="O331" i="1"/>
  <c r="N331" i="1"/>
  <c r="M331" i="1"/>
  <c r="L331" i="1"/>
  <c r="S331" i="1"/>
  <c r="T331" i="1"/>
  <c r="F332" i="5"/>
  <c r="D332" i="5"/>
  <c r="G332" i="5"/>
  <c r="G331" i="1"/>
  <c r="J331" i="1"/>
  <c r="C333" i="5"/>
  <c r="K332" i="5"/>
  <c r="H332" i="5"/>
  <c r="B332" i="5"/>
  <c r="C332" i="1"/>
  <c r="R331" i="1"/>
  <c r="Q331" i="1"/>
  <c r="K331" i="1"/>
  <c r="I331" i="1"/>
  <c r="H331" i="1"/>
  <c r="D331" i="1"/>
  <c r="B331" i="1"/>
  <c r="E332" i="1" l="1"/>
  <c r="F332" i="1"/>
  <c r="I333" i="5"/>
  <c r="E333" i="5"/>
  <c r="O332" i="1"/>
  <c r="M332" i="1"/>
  <c r="L332" i="1"/>
  <c r="N332" i="1"/>
  <c r="T332" i="1"/>
  <c r="S332" i="1"/>
  <c r="G333" i="5"/>
  <c r="F333" i="5"/>
  <c r="D333" i="5"/>
  <c r="G332" i="1"/>
  <c r="J332" i="1"/>
  <c r="C334" i="5"/>
  <c r="K333" i="5"/>
  <c r="H333" i="5"/>
  <c r="B333" i="5"/>
  <c r="C333" i="1"/>
  <c r="Q332" i="1"/>
  <c r="R332" i="1"/>
  <c r="K332" i="1"/>
  <c r="H332" i="1"/>
  <c r="I332" i="1"/>
  <c r="D332" i="1"/>
  <c r="B332" i="1"/>
  <c r="E333" i="1" l="1"/>
  <c r="F333" i="1"/>
  <c r="I334" i="5"/>
  <c r="E334" i="5"/>
  <c r="O333" i="1"/>
  <c r="N333" i="1"/>
  <c r="L333" i="1"/>
  <c r="M333" i="1"/>
  <c r="T333" i="1"/>
  <c r="S333" i="1"/>
  <c r="G334" i="5"/>
  <c r="F334" i="5"/>
  <c r="D334" i="5"/>
  <c r="G333" i="1"/>
  <c r="J333" i="1"/>
  <c r="C335" i="5"/>
  <c r="K334" i="5"/>
  <c r="H334" i="5"/>
  <c r="B334" i="5"/>
  <c r="C334" i="1"/>
  <c r="R333" i="1"/>
  <c r="Q333" i="1"/>
  <c r="K333" i="1"/>
  <c r="H333" i="1"/>
  <c r="I333" i="1"/>
  <c r="D333" i="1"/>
  <c r="B333" i="1"/>
  <c r="E334" i="1" l="1"/>
  <c r="F334" i="1"/>
  <c r="I335" i="5"/>
  <c r="E335" i="5"/>
  <c r="O334" i="1"/>
  <c r="N334" i="1"/>
  <c r="M334" i="1"/>
  <c r="L334" i="1"/>
  <c r="T334" i="1"/>
  <c r="S334" i="1"/>
  <c r="G335" i="5"/>
  <c r="D335" i="5"/>
  <c r="F335" i="5"/>
  <c r="G334" i="1"/>
  <c r="J334" i="1"/>
  <c r="C336" i="5"/>
  <c r="K335" i="5"/>
  <c r="H335" i="5"/>
  <c r="B335" i="5"/>
  <c r="C335" i="1"/>
  <c r="R334" i="1"/>
  <c r="Q334" i="1"/>
  <c r="K334" i="1"/>
  <c r="H334" i="1"/>
  <c r="I334" i="1"/>
  <c r="D334" i="1"/>
  <c r="B334" i="1"/>
  <c r="E335" i="1" l="1"/>
  <c r="F335" i="1"/>
  <c r="I336" i="5"/>
  <c r="E336" i="5"/>
  <c r="O335" i="1"/>
  <c r="N335" i="1"/>
  <c r="M335" i="1"/>
  <c r="L335" i="1"/>
  <c r="T335" i="1"/>
  <c r="S335" i="1"/>
  <c r="G336" i="5"/>
  <c r="F336" i="5"/>
  <c r="D336" i="5"/>
  <c r="G335" i="1"/>
  <c r="J335" i="1"/>
  <c r="C337" i="5"/>
  <c r="K336" i="5"/>
  <c r="H336" i="5"/>
  <c r="B336" i="5"/>
  <c r="C336" i="1"/>
  <c r="R335" i="1"/>
  <c r="Q335" i="1"/>
  <c r="K335" i="1"/>
  <c r="I335" i="1"/>
  <c r="H335" i="1"/>
  <c r="D335" i="1"/>
  <c r="B335" i="1"/>
  <c r="E336" i="1" l="1"/>
  <c r="F336" i="1"/>
  <c r="I337" i="5"/>
  <c r="E337" i="5"/>
  <c r="O336" i="1"/>
  <c r="M336" i="1"/>
  <c r="N336" i="1"/>
  <c r="L336" i="1"/>
  <c r="T336" i="1"/>
  <c r="S336" i="1"/>
  <c r="G337" i="5"/>
  <c r="F337" i="5"/>
  <c r="D337" i="5"/>
  <c r="G336" i="1"/>
  <c r="J336" i="1"/>
  <c r="C338" i="5"/>
  <c r="K337" i="5"/>
  <c r="H337" i="5"/>
  <c r="B337" i="5"/>
  <c r="C337" i="1"/>
  <c r="R336" i="1"/>
  <c r="Q336" i="1"/>
  <c r="K336" i="1"/>
  <c r="I336" i="1"/>
  <c r="H336" i="1"/>
  <c r="D336" i="1"/>
  <c r="B336" i="1"/>
  <c r="E337" i="1" l="1"/>
  <c r="F337" i="1"/>
  <c r="I338" i="5"/>
  <c r="E338" i="5"/>
  <c r="O337" i="1"/>
  <c r="N337" i="1"/>
  <c r="M337" i="1"/>
  <c r="L337" i="1"/>
  <c r="T337" i="1"/>
  <c r="S337" i="1"/>
  <c r="G338" i="5"/>
  <c r="F338" i="5"/>
  <c r="D338" i="5"/>
  <c r="G337" i="1"/>
  <c r="J337" i="1"/>
  <c r="C339" i="5"/>
  <c r="K338" i="5"/>
  <c r="H338" i="5"/>
  <c r="B338" i="5"/>
  <c r="C338" i="1"/>
  <c r="R337" i="1"/>
  <c r="Q337" i="1"/>
  <c r="K337" i="1"/>
  <c r="H337" i="1"/>
  <c r="I337" i="1"/>
  <c r="D337" i="1"/>
  <c r="B337" i="1"/>
  <c r="E338" i="1" l="1"/>
  <c r="F338" i="1"/>
  <c r="I339" i="5"/>
  <c r="E339" i="5"/>
  <c r="O338" i="1"/>
  <c r="N338" i="1"/>
  <c r="L338" i="1"/>
  <c r="M338" i="1"/>
  <c r="T338" i="1"/>
  <c r="S338" i="1"/>
  <c r="G339" i="5"/>
  <c r="F339" i="5"/>
  <c r="D339" i="5"/>
  <c r="G338" i="1"/>
  <c r="J338" i="1"/>
  <c r="C340" i="5"/>
  <c r="K339" i="5"/>
  <c r="H339" i="5"/>
  <c r="B339" i="5"/>
  <c r="C339" i="1"/>
  <c r="R338" i="1"/>
  <c r="Q338" i="1"/>
  <c r="K338" i="1"/>
  <c r="H338" i="1"/>
  <c r="I338" i="1"/>
  <c r="D338" i="1"/>
  <c r="B338" i="1"/>
  <c r="E339" i="1" l="1"/>
  <c r="F339" i="1"/>
  <c r="I340" i="5"/>
  <c r="E340" i="5"/>
  <c r="M339" i="1"/>
  <c r="O339" i="1"/>
  <c r="N339" i="1"/>
  <c r="L339" i="1"/>
  <c r="T339" i="1"/>
  <c r="S339" i="1"/>
  <c r="G340" i="5"/>
  <c r="D340" i="5"/>
  <c r="F340" i="5"/>
  <c r="J339" i="1"/>
  <c r="G339" i="1"/>
  <c r="C341" i="5"/>
  <c r="K340" i="5"/>
  <c r="H340" i="5"/>
  <c r="B340" i="5"/>
  <c r="C340" i="1"/>
  <c r="R339" i="1"/>
  <c r="Q339" i="1"/>
  <c r="K339" i="1"/>
  <c r="I339" i="1"/>
  <c r="H339" i="1"/>
  <c r="D339" i="1"/>
  <c r="B339" i="1"/>
  <c r="E340" i="1" l="1"/>
  <c r="F340" i="1"/>
  <c r="I341" i="5"/>
  <c r="E341" i="5"/>
  <c r="O340" i="1"/>
  <c r="M340" i="1"/>
  <c r="L340" i="1"/>
  <c r="N340" i="1"/>
  <c r="T340" i="1"/>
  <c r="S340" i="1"/>
  <c r="G341" i="5"/>
  <c r="F341" i="5"/>
  <c r="D341" i="5"/>
  <c r="G340" i="1"/>
  <c r="J340" i="1"/>
  <c r="C342" i="5"/>
  <c r="K341" i="5"/>
  <c r="H341" i="5"/>
  <c r="B341" i="5"/>
  <c r="C341" i="1"/>
  <c r="R340" i="1"/>
  <c r="Q340" i="1"/>
  <c r="K340" i="1"/>
  <c r="I340" i="1"/>
  <c r="H340" i="1"/>
  <c r="D340" i="1"/>
  <c r="B340" i="1"/>
  <c r="E341" i="1" l="1"/>
  <c r="F341" i="1"/>
  <c r="I342" i="5"/>
  <c r="E342" i="5"/>
  <c r="O341" i="1"/>
  <c r="N341" i="1"/>
  <c r="M341" i="1"/>
  <c r="L341" i="1"/>
  <c r="T341" i="1"/>
  <c r="S341" i="1"/>
  <c r="G342" i="5"/>
  <c r="F342" i="5"/>
  <c r="D342" i="5"/>
  <c r="G341" i="1"/>
  <c r="J341" i="1"/>
  <c r="C343" i="5"/>
  <c r="K342" i="5"/>
  <c r="H342" i="5"/>
  <c r="B342" i="5"/>
  <c r="C342" i="1"/>
  <c r="R341" i="1"/>
  <c r="Q341" i="1"/>
  <c r="K341" i="1"/>
  <c r="I341" i="1"/>
  <c r="H341" i="1"/>
  <c r="D341" i="1"/>
  <c r="B341" i="1"/>
  <c r="E342" i="1" l="1"/>
  <c r="F342" i="1"/>
  <c r="I343" i="5"/>
  <c r="E343" i="5"/>
  <c r="O342" i="1"/>
  <c r="N342" i="1"/>
  <c r="L342" i="1"/>
  <c r="M342" i="1"/>
  <c r="T342" i="1"/>
  <c r="S342" i="1"/>
  <c r="G343" i="5"/>
  <c r="F343" i="5"/>
  <c r="D343" i="5"/>
  <c r="G342" i="1"/>
  <c r="J342" i="1"/>
  <c r="C344" i="5"/>
  <c r="K343" i="5"/>
  <c r="H343" i="5"/>
  <c r="B343" i="5"/>
  <c r="C343" i="1"/>
  <c r="R342" i="1"/>
  <c r="K342" i="1"/>
  <c r="Q342" i="1"/>
  <c r="H342" i="1"/>
  <c r="I342" i="1"/>
  <c r="D342" i="1"/>
  <c r="B342" i="1"/>
  <c r="E343" i="1" l="1"/>
  <c r="F343" i="1"/>
  <c r="I344" i="5"/>
  <c r="E344" i="5"/>
  <c r="O343" i="1"/>
  <c r="N343" i="1"/>
  <c r="M343" i="1"/>
  <c r="L343" i="1"/>
  <c r="T343" i="1"/>
  <c r="S343" i="1"/>
  <c r="G344" i="5"/>
  <c r="F344" i="5"/>
  <c r="D344" i="5"/>
  <c r="G343" i="1"/>
  <c r="J343" i="1"/>
  <c r="C345" i="5"/>
  <c r="K344" i="5"/>
  <c r="H344" i="5"/>
  <c r="B344" i="5"/>
  <c r="C344" i="1"/>
  <c r="R343" i="1"/>
  <c r="Q343" i="1"/>
  <c r="K343" i="1"/>
  <c r="I343" i="1"/>
  <c r="H343" i="1"/>
  <c r="D343" i="1"/>
  <c r="B343" i="1"/>
  <c r="E344" i="1" l="1"/>
  <c r="F344" i="1"/>
  <c r="I345" i="5"/>
  <c r="E345" i="5"/>
  <c r="O344" i="1"/>
  <c r="M344" i="1"/>
  <c r="N344" i="1"/>
  <c r="L344" i="1"/>
  <c r="T344" i="1"/>
  <c r="S344" i="1"/>
  <c r="G345" i="5"/>
  <c r="F345" i="5"/>
  <c r="D345" i="5"/>
  <c r="G344" i="1"/>
  <c r="J344" i="1"/>
  <c r="C346" i="5"/>
  <c r="K345" i="5"/>
  <c r="H345" i="5"/>
  <c r="B345" i="5"/>
  <c r="C345" i="1"/>
  <c r="R344" i="1"/>
  <c r="Q344" i="1"/>
  <c r="K344" i="1"/>
  <c r="H344" i="1"/>
  <c r="I344" i="1"/>
  <c r="D344" i="1"/>
  <c r="B344" i="1"/>
  <c r="E345" i="1" l="1"/>
  <c r="F345" i="1"/>
  <c r="I346" i="5"/>
  <c r="E346" i="5"/>
  <c r="O345" i="1"/>
  <c r="N345" i="1"/>
  <c r="M345" i="1"/>
  <c r="L345" i="1"/>
  <c r="T345" i="1"/>
  <c r="S345" i="1"/>
  <c r="G346" i="5"/>
  <c r="F346" i="5"/>
  <c r="D346" i="5"/>
  <c r="G345" i="1"/>
  <c r="J345" i="1"/>
  <c r="C347" i="5"/>
  <c r="K346" i="5"/>
  <c r="H346" i="5"/>
  <c r="B346" i="5"/>
  <c r="C346" i="1"/>
  <c r="R345" i="1"/>
  <c r="Q345" i="1"/>
  <c r="K345" i="1"/>
  <c r="I345" i="1"/>
  <c r="H345" i="1"/>
  <c r="D345" i="1"/>
  <c r="B345" i="1"/>
  <c r="E346" i="1" l="1"/>
  <c r="F346" i="1"/>
  <c r="I347" i="5"/>
  <c r="E347" i="5"/>
  <c r="O346" i="1"/>
  <c r="N346" i="1"/>
  <c r="L346" i="1"/>
  <c r="M346" i="1"/>
  <c r="T346" i="1"/>
  <c r="S346" i="1"/>
  <c r="G347" i="5"/>
  <c r="F347" i="5"/>
  <c r="D347" i="5"/>
  <c r="G346" i="1"/>
  <c r="J346" i="1"/>
  <c r="C348" i="5"/>
  <c r="K347" i="5"/>
  <c r="H347" i="5"/>
  <c r="B347" i="5"/>
  <c r="C347" i="1"/>
  <c r="R346" i="1"/>
  <c r="Q346" i="1"/>
  <c r="K346" i="1"/>
  <c r="H346" i="1"/>
  <c r="I346" i="1"/>
  <c r="D346" i="1"/>
  <c r="B346" i="1"/>
  <c r="E347" i="1" l="1"/>
  <c r="F347" i="1"/>
  <c r="I348" i="5"/>
  <c r="E348" i="5"/>
  <c r="O347" i="1"/>
  <c r="N347" i="1"/>
  <c r="M347" i="1"/>
  <c r="L347" i="1"/>
  <c r="T347" i="1"/>
  <c r="S347" i="1"/>
  <c r="F348" i="5"/>
  <c r="G348" i="5"/>
  <c r="D348" i="5"/>
  <c r="G347" i="1"/>
  <c r="J347" i="1"/>
  <c r="C349" i="5"/>
  <c r="K348" i="5"/>
  <c r="H348" i="5"/>
  <c r="B348" i="5"/>
  <c r="C348" i="1"/>
  <c r="R347" i="1"/>
  <c r="K347" i="1"/>
  <c r="Q347" i="1"/>
  <c r="I347" i="1"/>
  <c r="H347" i="1"/>
  <c r="D347" i="1"/>
  <c r="B347" i="1"/>
  <c r="E348" i="1" l="1"/>
  <c r="F348" i="1"/>
  <c r="I349" i="5"/>
  <c r="E349" i="5"/>
  <c r="O348" i="1"/>
  <c r="M348" i="1"/>
  <c r="L348" i="1"/>
  <c r="N348" i="1"/>
  <c r="G349" i="5"/>
  <c r="F349" i="5"/>
  <c r="D349" i="5"/>
  <c r="T348" i="1"/>
  <c r="S348" i="1"/>
  <c r="G348" i="1"/>
  <c r="J348" i="1"/>
  <c r="C350" i="5"/>
  <c r="K349" i="5"/>
  <c r="H349" i="5"/>
  <c r="B349" i="5"/>
  <c r="C349" i="1"/>
  <c r="Q348" i="1"/>
  <c r="R348" i="1"/>
  <c r="K348" i="1"/>
  <c r="H348" i="1"/>
  <c r="I348" i="1"/>
  <c r="D348" i="1"/>
  <c r="B348" i="1"/>
  <c r="E349" i="1" l="1"/>
  <c r="F349" i="1"/>
  <c r="I350" i="5"/>
  <c r="E350" i="5"/>
  <c r="O349" i="1"/>
  <c r="N349" i="1"/>
  <c r="L349" i="1"/>
  <c r="M349" i="1"/>
  <c r="T349" i="1"/>
  <c r="S349" i="1"/>
  <c r="G350" i="5"/>
  <c r="F350" i="5"/>
  <c r="D350" i="5"/>
  <c r="G349" i="1"/>
  <c r="J349" i="1"/>
  <c r="C351" i="5"/>
  <c r="K350" i="5"/>
  <c r="H350" i="5"/>
  <c r="B350" i="5"/>
  <c r="C350" i="1"/>
  <c r="R349" i="1"/>
  <c r="Q349" i="1"/>
  <c r="K349" i="1"/>
  <c r="H349" i="1"/>
  <c r="I349" i="1"/>
  <c r="D349" i="1"/>
  <c r="B349" i="1"/>
  <c r="E350" i="1" l="1"/>
  <c r="F350" i="1"/>
  <c r="I351" i="5"/>
  <c r="E351" i="5"/>
  <c r="O350" i="1"/>
  <c r="N350" i="1"/>
  <c r="M350" i="1"/>
  <c r="L350" i="1"/>
  <c r="T350" i="1"/>
  <c r="S350" i="1"/>
  <c r="G351" i="5"/>
  <c r="D351" i="5"/>
  <c r="F351" i="5"/>
  <c r="G350" i="1"/>
  <c r="J350" i="1"/>
  <c r="C352" i="5"/>
  <c r="K351" i="5"/>
  <c r="H351" i="5"/>
  <c r="B351" i="5"/>
  <c r="C351" i="1"/>
  <c r="R350" i="1"/>
  <c r="Q350" i="1"/>
  <c r="K350" i="1"/>
  <c r="H350" i="1"/>
  <c r="I350" i="1"/>
  <c r="D350" i="1"/>
  <c r="B350" i="1"/>
  <c r="E351" i="1" l="1"/>
  <c r="F351" i="1"/>
  <c r="I352" i="5"/>
  <c r="E352" i="5"/>
  <c r="O351" i="1"/>
  <c r="N351" i="1"/>
  <c r="M351" i="1"/>
  <c r="L351" i="1"/>
  <c r="G352" i="5"/>
  <c r="F352" i="5"/>
  <c r="D352" i="5"/>
  <c r="T351" i="1"/>
  <c r="S351" i="1"/>
  <c r="G351" i="1"/>
  <c r="J351" i="1"/>
  <c r="C353" i="5"/>
  <c r="K352" i="5"/>
  <c r="H352" i="5"/>
  <c r="B352" i="5"/>
  <c r="C352" i="1"/>
  <c r="R351" i="1"/>
  <c r="Q351" i="1"/>
  <c r="K351" i="1"/>
  <c r="I351" i="1"/>
  <c r="H351" i="1"/>
  <c r="D351" i="1"/>
  <c r="B351" i="1"/>
  <c r="E352" i="1" l="1"/>
  <c r="F352" i="1"/>
  <c r="I353" i="5"/>
  <c r="E353" i="5"/>
  <c r="O352" i="1"/>
  <c r="M352" i="1"/>
  <c r="N352" i="1"/>
  <c r="L352" i="1"/>
  <c r="T352" i="1"/>
  <c r="S352" i="1"/>
  <c r="G353" i="5"/>
  <c r="F353" i="5"/>
  <c r="D353" i="5"/>
  <c r="G352" i="1"/>
  <c r="J352" i="1"/>
  <c r="C354" i="5"/>
  <c r="K353" i="5"/>
  <c r="H353" i="5"/>
  <c r="B353" i="5"/>
  <c r="C353" i="1"/>
  <c r="R352" i="1"/>
  <c r="Q352" i="1"/>
  <c r="K352" i="1"/>
  <c r="I352" i="1"/>
  <c r="H352" i="1"/>
  <c r="D352" i="1"/>
  <c r="B352" i="1"/>
  <c r="E353" i="1" l="1"/>
  <c r="F353" i="1"/>
  <c r="I354" i="5"/>
  <c r="E354" i="5"/>
  <c r="O353" i="1"/>
  <c r="N353" i="1"/>
  <c r="M353" i="1"/>
  <c r="L353" i="1"/>
  <c r="G354" i="5"/>
  <c r="F354" i="5"/>
  <c r="D354" i="5"/>
  <c r="T353" i="1"/>
  <c r="S353" i="1"/>
  <c r="G353" i="1"/>
  <c r="J353" i="1"/>
  <c r="C355" i="5"/>
  <c r="K354" i="5"/>
  <c r="H354" i="5"/>
  <c r="B354" i="5"/>
  <c r="C354" i="1"/>
  <c r="R353" i="1"/>
  <c r="Q353" i="1"/>
  <c r="K353" i="1"/>
  <c r="H353" i="1"/>
  <c r="I353" i="1"/>
  <c r="D353" i="1"/>
  <c r="B353" i="1"/>
  <c r="E354" i="1" l="1"/>
  <c r="F354" i="1"/>
  <c r="I355" i="5"/>
  <c r="E355" i="5"/>
  <c r="O354" i="1"/>
  <c r="N354" i="1"/>
  <c r="L354" i="1"/>
  <c r="M354" i="1"/>
  <c r="T354" i="1"/>
  <c r="S354" i="1"/>
  <c r="G355" i="5"/>
  <c r="F355" i="5"/>
  <c r="D355" i="5"/>
  <c r="G354" i="1"/>
  <c r="J354" i="1"/>
  <c r="C356" i="5"/>
  <c r="K355" i="5"/>
  <c r="H355" i="5"/>
  <c r="B355" i="5"/>
  <c r="C355" i="1"/>
  <c r="R354" i="1"/>
  <c r="Q354" i="1"/>
  <c r="K354" i="1"/>
  <c r="H354" i="1"/>
  <c r="I354" i="1"/>
  <c r="D354" i="1"/>
  <c r="B354" i="1"/>
  <c r="E355" i="1" l="1"/>
  <c r="F355" i="1"/>
  <c r="I356" i="5"/>
  <c r="E356" i="5"/>
  <c r="O355" i="1"/>
  <c r="M355" i="1"/>
  <c r="N355" i="1"/>
  <c r="L355" i="1"/>
  <c r="G356" i="5"/>
  <c r="D356" i="5"/>
  <c r="F356" i="5"/>
  <c r="T355" i="1"/>
  <c r="S355" i="1"/>
  <c r="G355" i="1"/>
  <c r="J355" i="1"/>
  <c r="C357" i="5"/>
  <c r="K356" i="5"/>
  <c r="H356" i="5"/>
  <c r="B356" i="5"/>
  <c r="C356" i="1"/>
  <c r="R355" i="1"/>
  <c r="Q355" i="1"/>
  <c r="K355" i="1"/>
  <c r="I355" i="1"/>
  <c r="H355" i="1"/>
  <c r="D355" i="1"/>
  <c r="B355" i="1"/>
  <c r="E356" i="1" l="1"/>
  <c r="F356" i="1"/>
  <c r="I357" i="5"/>
  <c r="E357" i="5"/>
  <c r="O356" i="1"/>
  <c r="M356" i="1"/>
  <c r="L356" i="1"/>
  <c r="N356" i="1"/>
  <c r="T356" i="1"/>
  <c r="S356" i="1"/>
  <c r="G357" i="5"/>
  <c r="F357" i="5"/>
  <c r="D357" i="5"/>
  <c r="G356" i="1"/>
  <c r="J356" i="1"/>
  <c r="C358" i="5"/>
  <c r="K357" i="5"/>
  <c r="H357" i="5"/>
  <c r="B357" i="5"/>
  <c r="C357" i="1"/>
  <c r="Q356" i="1"/>
  <c r="R356" i="1"/>
  <c r="K356" i="1"/>
  <c r="I356" i="1"/>
  <c r="H356" i="1"/>
  <c r="D356" i="1"/>
  <c r="B356" i="1"/>
  <c r="E357" i="1" l="1"/>
  <c r="F357" i="1"/>
  <c r="I358" i="5"/>
  <c r="E358" i="5"/>
  <c r="O357" i="1"/>
  <c r="N357" i="1"/>
  <c r="M357" i="1"/>
  <c r="L357" i="1"/>
  <c r="G358" i="5"/>
  <c r="F358" i="5"/>
  <c r="D358" i="5"/>
  <c r="T357" i="1"/>
  <c r="S357" i="1"/>
  <c r="G357" i="1"/>
  <c r="J357" i="1"/>
  <c r="C359" i="5"/>
  <c r="K358" i="5"/>
  <c r="H358" i="5"/>
  <c r="B358" i="5"/>
  <c r="C358" i="1"/>
  <c r="R357" i="1"/>
  <c r="Q357" i="1"/>
  <c r="K357" i="1"/>
  <c r="I357" i="1"/>
  <c r="H357" i="1"/>
  <c r="D357" i="1"/>
  <c r="B357" i="1"/>
  <c r="E358" i="1" l="1"/>
  <c r="F358" i="1"/>
  <c r="I359" i="5"/>
  <c r="E359" i="5"/>
  <c r="O358" i="1"/>
  <c r="N358" i="1"/>
  <c r="L358" i="1"/>
  <c r="M358" i="1"/>
  <c r="T358" i="1"/>
  <c r="S358" i="1"/>
  <c r="G359" i="5"/>
  <c r="F359" i="5"/>
  <c r="D359" i="5"/>
  <c r="G358" i="1"/>
  <c r="J358" i="1"/>
  <c r="C360" i="5"/>
  <c r="K359" i="5"/>
  <c r="H359" i="5"/>
  <c r="B359" i="5"/>
  <c r="C359" i="1"/>
  <c r="R358" i="1"/>
  <c r="Q358" i="1"/>
  <c r="K358" i="1"/>
  <c r="H358" i="1"/>
  <c r="I358" i="1"/>
  <c r="D358" i="1"/>
  <c r="B358" i="1"/>
  <c r="E359" i="1" l="1"/>
  <c r="F359" i="1"/>
  <c r="I360" i="5"/>
  <c r="E360" i="5"/>
  <c r="O359" i="1"/>
  <c r="N359" i="1"/>
  <c r="M359" i="1"/>
  <c r="L359" i="1"/>
  <c r="T359" i="1"/>
  <c r="S359" i="1"/>
  <c r="G360" i="5"/>
  <c r="F360" i="5"/>
  <c r="D360" i="5"/>
  <c r="G359" i="1"/>
  <c r="J359" i="1"/>
  <c r="C361" i="5"/>
  <c r="K360" i="5"/>
  <c r="H360" i="5"/>
  <c r="B360" i="5"/>
  <c r="C360" i="1"/>
  <c r="R359" i="1"/>
  <c r="Q359" i="1"/>
  <c r="K359" i="1"/>
  <c r="I359" i="1"/>
  <c r="H359" i="1"/>
  <c r="D359" i="1"/>
  <c r="B359" i="1"/>
  <c r="E360" i="1" l="1"/>
  <c r="F360" i="1"/>
  <c r="I361" i="5"/>
  <c r="E361" i="5"/>
  <c r="O360" i="1"/>
  <c r="M360" i="1"/>
  <c r="N360" i="1"/>
  <c r="L360" i="1"/>
  <c r="T360" i="1"/>
  <c r="S360" i="1"/>
  <c r="G361" i="5"/>
  <c r="F361" i="5"/>
  <c r="D361" i="5"/>
  <c r="G360" i="1"/>
  <c r="J360" i="1"/>
  <c r="C362" i="5"/>
  <c r="K361" i="5"/>
  <c r="H361" i="5"/>
  <c r="B361" i="5"/>
  <c r="C361" i="1"/>
  <c r="R360" i="1"/>
  <c r="Q360" i="1"/>
  <c r="K360" i="1"/>
  <c r="H360" i="1"/>
  <c r="I360" i="1"/>
  <c r="D360" i="1"/>
  <c r="B360" i="1"/>
  <c r="E361" i="1" l="1"/>
  <c r="F361" i="1"/>
  <c r="I362" i="5"/>
  <c r="E362" i="5"/>
  <c r="O361" i="1"/>
  <c r="N361" i="1"/>
  <c r="M361" i="1"/>
  <c r="L361" i="1"/>
  <c r="T361" i="1"/>
  <c r="S361" i="1"/>
  <c r="G362" i="5"/>
  <c r="F362" i="5"/>
  <c r="D362" i="5"/>
  <c r="G361" i="1"/>
  <c r="J361" i="1"/>
  <c r="C363" i="5"/>
  <c r="K362" i="5"/>
  <c r="H362" i="5"/>
  <c r="B362" i="5"/>
  <c r="C362" i="1"/>
  <c r="R361" i="1"/>
  <c r="Q361" i="1"/>
  <c r="K361" i="1"/>
  <c r="I361" i="1"/>
  <c r="H361" i="1"/>
  <c r="D361" i="1"/>
  <c r="B361" i="1"/>
  <c r="E362" i="1" l="1"/>
  <c r="F362" i="1"/>
  <c r="I363" i="5"/>
  <c r="E363" i="5"/>
  <c r="O362" i="1"/>
  <c r="N362" i="1"/>
  <c r="L362" i="1"/>
  <c r="M362" i="1"/>
  <c r="T362" i="1"/>
  <c r="S362" i="1"/>
  <c r="G363" i="5"/>
  <c r="D363" i="5"/>
  <c r="F363" i="5"/>
  <c r="G362" i="1"/>
  <c r="J362" i="1"/>
  <c r="C364" i="5"/>
  <c r="K363" i="5"/>
  <c r="H363" i="5"/>
  <c r="B363" i="5"/>
  <c r="C363" i="1"/>
  <c r="R362" i="1"/>
  <c r="Q362" i="1"/>
  <c r="K362" i="1"/>
  <c r="H362" i="1"/>
  <c r="I362" i="1"/>
  <c r="D362" i="1"/>
  <c r="B362" i="1"/>
  <c r="E363" i="1" l="1"/>
  <c r="F363" i="1"/>
  <c r="I364" i="5"/>
  <c r="E364" i="5"/>
  <c r="O363" i="1"/>
  <c r="N363" i="1"/>
  <c r="M363" i="1"/>
  <c r="L363" i="1"/>
  <c r="T363" i="1"/>
  <c r="S363" i="1"/>
  <c r="F364" i="5"/>
  <c r="G364" i="5"/>
  <c r="D364" i="5"/>
  <c r="G363" i="1"/>
  <c r="J363" i="1"/>
  <c r="C365" i="5"/>
  <c r="K364" i="5"/>
  <c r="H364" i="5"/>
  <c r="B364" i="5"/>
  <c r="C364" i="1"/>
  <c r="R363" i="1"/>
  <c r="Q363" i="1"/>
  <c r="K363" i="1"/>
  <c r="I363" i="1"/>
  <c r="H363" i="1"/>
  <c r="D363" i="1"/>
  <c r="B363" i="1"/>
  <c r="E364" i="1" l="1"/>
  <c r="F364" i="1"/>
  <c r="I365" i="5"/>
  <c r="E365" i="5"/>
  <c r="O364" i="1"/>
  <c r="M364" i="1"/>
  <c r="L364" i="1"/>
  <c r="N364" i="1"/>
  <c r="T364" i="1"/>
  <c r="S364" i="1"/>
  <c r="G365" i="5"/>
  <c r="F365" i="5"/>
  <c r="D365" i="5"/>
  <c r="G364" i="1"/>
  <c r="J364" i="1"/>
  <c r="C366" i="5"/>
  <c r="K365" i="5"/>
  <c r="H365" i="5"/>
  <c r="B365" i="5"/>
  <c r="C365" i="1"/>
  <c r="Q364" i="1"/>
  <c r="R364" i="1"/>
  <c r="K364" i="1"/>
  <c r="H364" i="1"/>
  <c r="I364" i="1"/>
  <c r="D364" i="1"/>
  <c r="B364" i="1"/>
  <c r="E365" i="1" l="1"/>
  <c r="F365" i="1"/>
  <c r="I366" i="5"/>
  <c r="E366" i="5"/>
  <c r="O365" i="1"/>
  <c r="N365" i="1"/>
  <c r="L365" i="1"/>
  <c r="M365" i="1"/>
  <c r="T365" i="1"/>
  <c r="S365" i="1"/>
  <c r="G366" i="5"/>
  <c r="F366" i="5"/>
  <c r="D366" i="5"/>
  <c r="G365" i="1"/>
  <c r="J365" i="1"/>
  <c r="C367" i="5"/>
  <c r="K366" i="5"/>
  <c r="H366" i="5"/>
  <c r="B366" i="5"/>
  <c r="C366" i="1"/>
  <c r="R365" i="1"/>
  <c r="Q365" i="1"/>
  <c r="K365" i="1"/>
  <c r="H365" i="1"/>
  <c r="I365" i="1"/>
  <c r="D365" i="1"/>
  <c r="B365" i="1"/>
  <c r="E366" i="1" l="1"/>
  <c r="F366" i="1"/>
  <c r="I367" i="5"/>
  <c r="E367" i="5"/>
  <c r="O366" i="1"/>
  <c r="N366" i="1"/>
  <c r="M366" i="1"/>
  <c r="L366" i="1"/>
  <c r="T366" i="1"/>
  <c r="S366" i="1"/>
  <c r="G367" i="5"/>
  <c r="F367" i="5"/>
  <c r="D367" i="5"/>
  <c r="G366" i="1"/>
  <c r="J366" i="1"/>
  <c r="C368" i="5"/>
  <c r="K367" i="5"/>
  <c r="H367" i="5"/>
  <c r="B367" i="5"/>
  <c r="C367" i="1"/>
  <c r="R366" i="1"/>
  <c r="Q366" i="1"/>
  <c r="K366" i="1"/>
  <c r="H366" i="1"/>
  <c r="I366" i="1"/>
  <c r="D366" i="1"/>
  <c r="B366" i="1"/>
  <c r="E367" i="1" l="1"/>
  <c r="F367" i="1"/>
  <c r="I368" i="5"/>
  <c r="E368" i="5"/>
  <c r="O367" i="1"/>
  <c r="N367" i="1"/>
  <c r="M367" i="1"/>
  <c r="L367" i="1"/>
  <c r="T367" i="1"/>
  <c r="S367" i="1"/>
  <c r="D368" i="5"/>
  <c r="G368" i="5"/>
  <c r="F368" i="5"/>
  <c r="G367" i="1"/>
  <c r="J367" i="1"/>
  <c r="C369" i="5"/>
  <c r="K368" i="5"/>
  <c r="H368" i="5"/>
  <c r="B368" i="5"/>
  <c r="C368" i="1"/>
  <c r="R367" i="1"/>
  <c r="Q367" i="1"/>
  <c r="K367" i="1"/>
  <c r="I367" i="1"/>
  <c r="H367" i="1"/>
  <c r="D367" i="1"/>
  <c r="B367" i="1"/>
  <c r="E368" i="1" l="1"/>
  <c r="F368" i="1"/>
  <c r="I369" i="5"/>
  <c r="E369" i="5"/>
  <c r="O368" i="1"/>
  <c r="M368" i="1"/>
  <c r="N368" i="1"/>
  <c r="L368" i="1"/>
  <c r="T368" i="1"/>
  <c r="S368" i="1"/>
  <c r="G369" i="5"/>
  <c r="F369" i="5"/>
  <c r="D369" i="5"/>
  <c r="G368" i="1"/>
  <c r="J368" i="1"/>
  <c r="C370" i="5"/>
  <c r="K369" i="5"/>
  <c r="H369" i="5"/>
  <c r="B369" i="5"/>
  <c r="C369" i="1"/>
  <c r="R368" i="1"/>
  <c r="Q368" i="1"/>
  <c r="K368" i="1"/>
  <c r="I368" i="1"/>
  <c r="H368" i="1"/>
  <c r="D368" i="1"/>
  <c r="B368" i="1"/>
  <c r="E369" i="1" l="1"/>
  <c r="F369" i="1"/>
  <c r="I370" i="5"/>
  <c r="E370" i="5"/>
  <c r="O369" i="1"/>
  <c r="N369" i="1"/>
  <c r="M369" i="1"/>
  <c r="L369" i="1"/>
  <c r="T369" i="1"/>
  <c r="S369" i="1"/>
  <c r="G370" i="5"/>
  <c r="F370" i="5"/>
  <c r="D370" i="5"/>
  <c r="G369" i="1"/>
  <c r="J369" i="1"/>
  <c r="C371" i="5"/>
  <c r="K370" i="5"/>
  <c r="H370" i="5"/>
  <c r="B370" i="5"/>
  <c r="C370" i="1"/>
  <c r="R369" i="1"/>
  <c r="Q369" i="1"/>
  <c r="K369" i="1"/>
  <c r="H369" i="1"/>
  <c r="I369" i="1"/>
  <c r="D369" i="1"/>
  <c r="B369" i="1"/>
  <c r="E370" i="1" l="1"/>
  <c r="F370" i="1"/>
  <c r="I371" i="5"/>
  <c r="E371" i="5"/>
  <c r="N370" i="1"/>
  <c r="L370" i="1"/>
  <c r="O370" i="1"/>
  <c r="M370" i="1"/>
  <c r="T370" i="1"/>
  <c r="S370" i="1"/>
  <c r="G371" i="5"/>
  <c r="D371" i="5"/>
  <c r="F371" i="5"/>
  <c r="G370" i="1"/>
  <c r="J370" i="1"/>
  <c r="C372" i="5"/>
  <c r="K371" i="5"/>
  <c r="H371" i="5"/>
  <c r="B371" i="5"/>
  <c r="C371" i="1"/>
  <c r="R370" i="1"/>
  <c r="Q370" i="1"/>
  <c r="K370" i="1"/>
  <c r="H370" i="1"/>
  <c r="I370" i="1"/>
  <c r="D370" i="1"/>
  <c r="B370" i="1"/>
  <c r="E371" i="1" l="1"/>
  <c r="F371" i="1"/>
  <c r="I372" i="5"/>
  <c r="E372" i="5"/>
  <c r="O371" i="1"/>
  <c r="M371" i="1"/>
  <c r="N371" i="1"/>
  <c r="L371" i="1"/>
  <c r="T371" i="1"/>
  <c r="S371" i="1"/>
  <c r="G372" i="5"/>
  <c r="F372" i="5"/>
  <c r="D372" i="5"/>
  <c r="J371" i="1"/>
  <c r="G371" i="1"/>
  <c r="C373" i="5"/>
  <c r="K372" i="5"/>
  <c r="H372" i="5"/>
  <c r="B372" i="5"/>
  <c r="C372" i="1"/>
  <c r="R371" i="1"/>
  <c r="Q371" i="1"/>
  <c r="K371" i="1"/>
  <c r="I371" i="1"/>
  <c r="H371" i="1"/>
  <c r="D371" i="1"/>
  <c r="B371" i="1"/>
  <c r="E372" i="1" l="1"/>
  <c r="F372" i="1"/>
  <c r="I373" i="5"/>
  <c r="E373" i="5"/>
  <c r="O372" i="1"/>
  <c r="M372" i="1"/>
  <c r="L372" i="1"/>
  <c r="N372" i="1"/>
  <c r="T372" i="1"/>
  <c r="S372" i="1"/>
  <c r="G373" i="5"/>
  <c r="F373" i="5"/>
  <c r="D373" i="5"/>
  <c r="G372" i="1"/>
  <c r="J372" i="1"/>
  <c r="C374" i="5"/>
  <c r="K373" i="5"/>
  <c r="H373" i="5"/>
  <c r="B373" i="5"/>
  <c r="C373" i="1"/>
  <c r="Q372" i="1"/>
  <c r="R372" i="1"/>
  <c r="K372" i="1"/>
  <c r="I372" i="1"/>
  <c r="H372" i="1"/>
  <c r="D372" i="1"/>
  <c r="B372" i="1"/>
  <c r="E373" i="1" l="1"/>
  <c r="F373" i="1"/>
  <c r="I374" i="5"/>
  <c r="E374" i="5"/>
  <c r="O373" i="1"/>
  <c r="N373" i="1"/>
  <c r="M373" i="1"/>
  <c r="L373" i="1"/>
  <c r="T373" i="1"/>
  <c r="S373" i="1"/>
  <c r="G374" i="5"/>
  <c r="F374" i="5"/>
  <c r="D374" i="5"/>
  <c r="G373" i="1"/>
  <c r="J373" i="1"/>
  <c r="C375" i="5"/>
  <c r="K374" i="5"/>
  <c r="H374" i="5"/>
  <c r="B374" i="5"/>
  <c r="C374" i="1"/>
  <c r="R373" i="1"/>
  <c r="Q373" i="1"/>
  <c r="K373" i="1"/>
  <c r="H373" i="1"/>
  <c r="I373" i="1"/>
  <c r="D373" i="1"/>
  <c r="B373" i="1"/>
  <c r="E374" i="1" l="1"/>
  <c r="F374" i="1"/>
  <c r="I375" i="5"/>
  <c r="E375" i="5"/>
  <c r="O374" i="1"/>
  <c r="N374" i="1"/>
  <c r="L374" i="1"/>
  <c r="M374" i="1"/>
  <c r="T374" i="1"/>
  <c r="S374" i="1"/>
  <c r="G375" i="5"/>
  <c r="F375" i="5"/>
  <c r="D375" i="5"/>
  <c r="G374" i="1"/>
  <c r="J374" i="1"/>
  <c r="C376" i="5"/>
  <c r="K375" i="5"/>
  <c r="H375" i="5"/>
  <c r="B375" i="5"/>
  <c r="C375" i="1"/>
  <c r="R374" i="1"/>
  <c r="Q374" i="1"/>
  <c r="K374" i="1"/>
  <c r="H374" i="1"/>
  <c r="I374" i="1"/>
  <c r="D374" i="1"/>
  <c r="B374" i="1"/>
  <c r="E375" i="1" l="1"/>
  <c r="F375" i="1"/>
  <c r="I376" i="5"/>
  <c r="E376" i="5"/>
  <c r="O375" i="1"/>
  <c r="N375" i="1"/>
  <c r="M375" i="1"/>
  <c r="L375" i="1"/>
  <c r="S375" i="1"/>
  <c r="T375" i="1"/>
  <c r="G376" i="5"/>
  <c r="F376" i="5"/>
  <c r="D376" i="5"/>
  <c r="G375" i="1"/>
  <c r="J375" i="1"/>
  <c r="C377" i="5"/>
  <c r="K376" i="5"/>
  <c r="H376" i="5"/>
  <c r="B376" i="5"/>
  <c r="C376" i="1"/>
  <c r="R375" i="1"/>
  <c r="Q375" i="1"/>
  <c r="K375" i="1"/>
  <c r="I375" i="1"/>
  <c r="H375" i="1"/>
  <c r="D375" i="1"/>
  <c r="B375" i="1"/>
  <c r="E376" i="1" l="1"/>
  <c r="F376" i="1"/>
  <c r="I377" i="5"/>
  <c r="E377" i="5"/>
  <c r="O376" i="1"/>
  <c r="M376" i="1"/>
  <c r="N376" i="1"/>
  <c r="L376" i="1"/>
  <c r="T376" i="1"/>
  <c r="S376" i="1"/>
  <c r="G377" i="5"/>
  <c r="F377" i="5"/>
  <c r="D377" i="5"/>
  <c r="G376" i="1"/>
  <c r="J376" i="1"/>
  <c r="C378" i="5"/>
  <c r="K377" i="5"/>
  <c r="H377" i="5"/>
  <c r="B377" i="5"/>
  <c r="C377" i="1"/>
  <c r="R376" i="1"/>
  <c r="Q376" i="1"/>
  <c r="K376" i="1"/>
  <c r="I376" i="1"/>
  <c r="H376" i="1"/>
  <c r="D376" i="1"/>
  <c r="B376" i="1"/>
  <c r="E377" i="1" l="1"/>
  <c r="F377" i="1"/>
  <c r="I378" i="5"/>
  <c r="E378" i="5"/>
  <c r="O377" i="1"/>
  <c r="N377" i="1"/>
  <c r="M377" i="1"/>
  <c r="L377" i="1"/>
  <c r="T377" i="1"/>
  <c r="S377" i="1"/>
  <c r="G378" i="5"/>
  <c r="F378" i="5"/>
  <c r="D378" i="5"/>
  <c r="G377" i="1"/>
  <c r="J377" i="1"/>
  <c r="C379" i="5"/>
  <c r="K378" i="5"/>
  <c r="H378" i="5"/>
  <c r="B378" i="5"/>
  <c r="C378" i="1"/>
  <c r="R377" i="1"/>
  <c r="Q377" i="1"/>
  <c r="K377" i="1"/>
  <c r="I377" i="1"/>
  <c r="H377" i="1"/>
  <c r="D377" i="1"/>
  <c r="B377" i="1"/>
  <c r="E378" i="1" l="1"/>
  <c r="F378" i="1"/>
  <c r="I379" i="5"/>
  <c r="E379" i="5"/>
  <c r="N378" i="1"/>
  <c r="O378" i="1"/>
  <c r="L378" i="1"/>
  <c r="M378" i="1"/>
  <c r="T378" i="1"/>
  <c r="S378" i="1"/>
  <c r="G379" i="5"/>
  <c r="F379" i="5"/>
  <c r="D379" i="5"/>
  <c r="G378" i="1"/>
  <c r="J378" i="1"/>
  <c r="C380" i="5"/>
  <c r="K379" i="5"/>
  <c r="H379" i="5"/>
  <c r="B379" i="5"/>
  <c r="C379" i="1"/>
  <c r="R378" i="1"/>
  <c r="Q378" i="1"/>
  <c r="K378" i="1"/>
  <c r="I378" i="1"/>
  <c r="H378" i="1"/>
  <c r="D378" i="1"/>
  <c r="B378" i="1"/>
  <c r="E379" i="1" l="1"/>
  <c r="F379" i="1"/>
  <c r="I380" i="5"/>
  <c r="E380" i="5"/>
  <c r="O379" i="1"/>
  <c r="N379" i="1"/>
  <c r="M379" i="1"/>
  <c r="L379" i="1"/>
  <c r="T379" i="1"/>
  <c r="S379" i="1"/>
  <c r="F380" i="5"/>
  <c r="D380" i="5"/>
  <c r="G380" i="5"/>
  <c r="G379" i="1"/>
  <c r="J379" i="1"/>
  <c r="C381" i="5"/>
  <c r="K380" i="5"/>
  <c r="H380" i="5"/>
  <c r="B380" i="5"/>
  <c r="C380" i="1"/>
  <c r="R379" i="1"/>
  <c r="Q379" i="1"/>
  <c r="K379" i="1"/>
  <c r="I379" i="1"/>
  <c r="H379" i="1"/>
  <c r="D379" i="1"/>
  <c r="B379" i="1"/>
  <c r="E380" i="1" l="1"/>
  <c r="F380" i="1"/>
  <c r="I381" i="5"/>
  <c r="E381" i="5"/>
  <c r="O380" i="1"/>
  <c r="M380" i="1"/>
  <c r="L380" i="1"/>
  <c r="N380" i="1"/>
  <c r="T380" i="1"/>
  <c r="S380" i="1"/>
  <c r="G381" i="5"/>
  <c r="F381" i="5"/>
  <c r="D381" i="5"/>
  <c r="G380" i="1"/>
  <c r="J380" i="1"/>
  <c r="K381" i="5"/>
  <c r="H381" i="5"/>
  <c r="B381" i="5"/>
  <c r="C381" i="1"/>
  <c r="Q380" i="1"/>
  <c r="R380" i="1"/>
  <c r="K380" i="1"/>
  <c r="I380" i="1"/>
  <c r="H380" i="1"/>
  <c r="D380" i="1"/>
  <c r="B380" i="1"/>
  <c r="E381" i="1" l="1"/>
  <c r="F381" i="1"/>
  <c r="O381" i="1"/>
  <c r="N381" i="1"/>
  <c r="M381" i="1"/>
  <c r="L381" i="1"/>
  <c r="T381" i="1"/>
  <c r="S381" i="1"/>
  <c r="G381" i="1"/>
  <c r="J381" i="1"/>
  <c r="R381" i="1"/>
  <c r="Q381" i="1"/>
  <c r="K381" i="1"/>
  <c r="H381" i="1"/>
  <c r="I381" i="1"/>
  <c r="D381" i="1"/>
  <c r="B381" i="1"/>
</calcChain>
</file>

<file path=xl/sharedStrings.xml><?xml version="1.0" encoding="utf-8"?>
<sst xmlns="http://schemas.openxmlformats.org/spreadsheetml/2006/main" count="49" uniqueCount="37">
  <si>
    <t>Period</t>
  </si>
  <si>
    <t>Date</t>
  </si>
  <si>
    <t>Beginning Balance</t>
  </si>
  <si>
    <t>Principal</t>
  </si>
  <si>
    <t>Member Interest</t>
  </si>
  <si>
    <t>FHLB Interest</t>
  </si>
  <si>
    <t>Principal + Member Interest + FHLB Interest</t>
  </si>
  <si>
    <t>Ending Balance</t>
  </si>
  <si>
    <t>Monthly Payments From Borrower To Member</t>
  </si>
  <si>
    <t>Annual Payments Collected From Borrower</t>
  </si>
  <si>
    <t>Annual Repayments From Member To FHLB</t>
  </si>
  <si>
    <t>Total Interest</t>
  </si>
  <si>
    <t>member running total</t>
  </si>
  <si>
    <t>fhlb running total</t>
  </si>
  <si>
    <t>BasePeriod</t>
  </si>
  <si>
    <t>Loan Closing Date</t>
  </si>
  <si>
    <t>Member Interest Rate (Year 2)</t>
  </si>
  <si>
    <t>Member Interest Rate (Year 3 Onwards)</t>
  </si>
  <si>
    <t>FHLB Interest Rate (Year 3 Onwards)</t>
  </si>
  <si>
    <t>SBB Principal</t>
  </si>
  <si>
    <t>Effective Amortization Term</t>
  </si>
  <si>
    <t>No P&amp;I for first (in months)</t>
  </si>
  <si>
    <t>Principal Only for the next (in months)</t>
  </si>
  <si>
    <t>SBB Loan Term (in months)</t>
  </si>
  <si>
    <t>Small Business Boost - Member Amortization Schedule</t>
  </si>
  <si>
    <t>Small Business Boost - Borrower Amortization Schedule</t>
  </si>
  <si>
    <t>Total Interest Rate on SBB Loan (Year 3 Onwards)</t>
  </si>
  <si>
    <t>Total Interest Rate on SBB Loan (in year 2)</t>
  </si>
  <si>
    <t>Payment Date</t>
  </si>
  <si>
    <t>Payment Period</t>
  </si>
  <si>
    <t>Principal Due To FHLB</t>
  </si>
  <si>
    <t>Interest Due To FHLB</t>
  </si>
  <si>
    <t>fhlb principal running total</t>
  </si>
  <si>
    <t>fhlb interest running total</t>
  </si>
  <si>
    <t>Amoritzation Term</t>
  </si>
  <si>
    <t>This amortization schedule generator is provided for illustrative purposes only and may not be relied upon. A final amortization schedule will be provided to the member by the Bank as outlined in the Small Business Boost Program Manual.</t>
  </si>
  <si>
    <t>Version 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</si>
</sst>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1" applyNumberFormat="1" applyFont="1" applyAlignment="1" applyProtection="1">
      <alignment horizontal="center"/>
    </xf>
    <xf numFmtId="43" fontId="0" fillId="0" borderId="0" xfId="1" applyFont="1" applyAlignment="1" applyProtection="1">
      <alignment horizontal="center"/>
    </xf>
    <xf numFmtId="14" fontId="2" fillId="3" borderId="0" xfId="0" applyNumberFormat="1" applyFont="1" applyFill="1" applyAlignment="1" applyProtection="1">
      <alignment horizontal="center" vertical="center" wrapText="1"/>
    </xf>
    <xf numFmtId="14" fontId="3" fillId="4" borderId="0" xfId="0" applyNumberFormat="1" applyFont="1" applyFill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43" fontId="0" fillId="0" borderId="0" xfId="1" applyFont="1" applyProtection="1"/>
    <xf numFmtId="43" fontId="0" fillId="4" borderId="0" xfId="1" applyFont="1" applyFill="1" applyProtection="1"/>
    <xf numFmtId="0" fontId="0" fillId="2" borderId="1" xfId="0" applyFill="1" applyBorder="1" applyProtection="1"/>
    <xf numFmtId="3" fontId="0" fillId="5" borderId="4" xfId="1" applyNumberFormat="1" applyFont="1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4" fontId="0" fillId="5" borderId="3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0" borderId="0" xfId="0" applyNumberFormat="1" applyProtection="1"/>
    <xf numFmtId="14" fontId="4" fillId="3" borderId="0" xfId="0" applyNumberFormat="1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048F-FB72-4D7D-BF22-7F32A43A5D5D}">
  <sheetPr codeName="shtInputs"/>
  <dimension ref="B2:I21"/>
  <sheetViews>
    <sheetView showGridLines="0" tabSelected="1" workbookViewId="0">
      <selection activeCell="B2" sqref="B2:I5"/>
    </sheetView>
  </sheetViews>
  <sheetFormatPr defaultRowHeight="15" x14ac:dyDescent="0.25"/>
  <cols>
    <col min="1" max="4" width="9.140625" style="1"/>
    <col min="5" max="5" width="44.85546875" style="1" bestFit="1" customWidth="1"/>
    <col min="6" max="6" width="17" style="1" bestFit="1" customWidth="1"/>
    <col min="7" max="7" width="38.5703125" style="1" bestFit="1" customWidth="1"/>
    <col min="8" max="8" width="9.140625" style="1" hidden="1" customWidth="1"/>
    <col min="9" max="9" width="10.85546875" style="1" bestFit="1" customWidth="1"/>
    <col min="10" max="16384" width="9.140625" style="1"/>
  </cols>
  <sheetData>
    <row r="2" spans="2:9" ht="15" customHeight="1" x14ac:dyDescent="0.25">
      <c r="B2" s="23" t="s">
        <v>24</v>
      </c>
      <c r="C2" s="23"/>
      <c r="D2" s="23"/>
      <c r="E2" s="23"/>
      <c r="F2" s="23"/>
      <c r="G2" s="23"/>
      <c r="H2" s="23"/>
      <c r="I2" s="23"/>
    </row>
    <row r="3" spans="2:9" ht="15" customHeight="1" x14ac:dyDescent="0.25">
      <c r="B3" s="23"/>
      <c r="C3" s="23"/>
      <c r="D3" s="23"/>
      <c r="E3" s="23"/>
      <c r="F3" s="23"/>
      <c r="G3" s="23"/>
      <c r="H3" s="23"/>
      <c r="I3" s="23"/>
    </row>
    <row r="4" spans="2:9" ht="15" customHeight="1" x14ac:dyDescent="0.25">
      <c r="B4" s="23"/>
      <c r="C4" s="23"/>
      <c r="D4" s="23"/>
      <c r="E4" s="23"/>
      <c r="F4" s="23"/>
      <c r="G4" s="23"/>
      <c r="H4" s="23"/>
      <c r="I4" s="23"/>
    </row>
    <row r="5" spans="2:9" ht="15" customHeight="1" x14ac:dyDescent="0.25">
      <c r="B5" s="23"/>
      <c r="C5" s="23"/>
      <c r="D5" s="23"/>
      <c r="E5" s="23"/>
      <c r="F5" s="23"/>
      <c r="G5" s="23"/>
      <c r="H5" s="23"/>
      <c r="I5" s="23"/>
    </row>
    <row r="6" spans="2:9" x14ac:dyDescent="0.25">
      <c r="E6" s="2"/>
      <c r="I6" s="4" t="s">
        <v>36</v>
      </c>
    </row>
    <row r="7" spans="2:9" ht="15" customHeight="1" x14ac:dyDescent="0.25">
      <c r="B7" s="24" t="s">
        <v>35</v>
      </c>
      <c r="C7" s="24"/>
      <c r="D7" s="24"/>
      <c r="E7" s="24"/>
      <c r="F7" s="24"/>
      <c r="G7" s="24"/>
      <c r="H7" s="24"/>
      <c r="I7" s="24"/>
    </row>
    <row r="8" spans="2:9" ht="15.75" customHeight="1" x14ac:dyDescent="0.25">
      <c r="B8" s="24"/>
      <c r="C8" s="24"/>
      <c r="D8" s="24"/>
      <c r="E8" s="24"/>
      <c r="F8" s="24"/>
      <c r="G8" s="24"/>
      <c r="H8" s="24"/>
      <c r="I8" s="24"/>
    </row>
    <row r="9" spans="2:9" ht="15" customHeight="1" x14ac:dyDescent="0.25">
      <c r="B9" s="24"/>
      <c r="C9" s="24"/>
      <c r="D9" s="24"/>
      <c r="E9" s="24"/>
      <c r="F9" s="24"/>
      <c r="G9" s="24"/>
      <c r="H9" s="24"/>
      <c r="I9" s="24"/>
    </row>
    <row r="10" spans="2:9" x14ac:dyDescent="0.25">
      <c r="E10" s="4" t="s">
        <v>15</v>
      </c>
      <c r="F10" s="18">
        <v>43831</v>
      </c>
    </row>
    <row r="11" spans="2:9" x14ac:dyDescent="0.25">
      <c r="E11" s="4" t="s">
        <v>19</v>
      </c>
      <c r="F11" s="13">
        <v>100000</v>
      </c>
    </row>
    <row r="12" spans="2:9" x14ac:dyDescent="0.25">
      <c r="E12" s="4" t="s">
        <v>23</v>
      </c>
      <c r="F12" s="14">
        <v>120</v>
      </c>
    </row>
    <row r="13" spans="2:9" x14ac:dyDescent="0.25">
      <c r="E13" s="4" t="s">
        <v>34</v>
      </c>
      <c r="F13" s="14">
        <v>180</v>
      </c>
    </row>
    <row r="14" spans="2:9" x14ac:dyDescent="0.25">
      <c r="E14" s="4" t="s">
        <v>20</v>
      </c>
      <c r="F14" s="20">
        <f>amortizationTerm-PandIDeferral</f>
        <v>168</v>
      </c>
    </row>
    <row r="15" spans="2:9" x14ac:dyDescent="0.25">
      <c r="E15" s="4" t="s">
        <v>16</v>
      </c>
      <c r="F15" s="15">
        <v>3</v>
      </c>
      <c r="H15" t="s">
        <v>27</v>
      </c>
    </row>
    <row r="16" spans="2:9" x14ac:dyDescent="0.25">
      <c r="E16" s="4" t="s">
        <v>17</v>
      </c>
      <c r="F16" s="15">
        <v>3</v>
      </c>
    </row>
    <row r="17" spans="5:8" x14ac:dyDescent="0.25">
      <c r="E17" s="4" t="s">
        <v>18</v>
      </c>
      <c r="F17" s="15">
        <v>3</v>
      </c>
    </row>
    <row r="18" spans="5:8" x14ac:dyDescent="0.25">
      <c r="E18" s="4" t="s">
        <v>26</v>
      </c>
      <c r="F18" s="21">
        <f>SUM(F16:F17)</f>
        <v>6</v>
      </c>
    </row>
    <row r="19" spans="5:8" x14ac:dyDescent="0.25">
      <c r="E19" s="4" t="s">
        <v>21</v>
      </c>
      <c r="F19" s="16">
        <v>12</v>
      </c>
    </row>
    <row r="20" spans="5:8" x14ac:dyDescent="0.25">
      <c r="E20" s="4" t="s">
        <v>22</v>
      </c>
      <c r="F20" s="17">
        <v>12</v>
      </c>
      <c r="H20" s="12">
        <f>PandIDeferral+PrincipalOnlyTerm</f>
        <v>24</v>
      </c>
    </row>
    <row r="21" spans="5:8" hidden="1" x14ac:dyDescent="0.25">
      <c r="E21" s="4" t="s">
        <v>14</v>
      </c>
      <c r="F21" s="19">
        <v>0</v>
      </c>
    </row>
  </sheetData>
  <sheetProtection algorithmName="SHA-512" hashValue="uQCTxPnzmYrigKznc5ehk/0pTT70PaDrej/Opapq+RcWsR9AqHpam8CdOwZ/NfLIj+MnlqjnAcczqj3EEni1Rw==" saltValue="3yf3hSFeVafVqfH2x4qO2Q==" spinCount="100000" sheet="1"/>
  <mergeCells count="2">
    <mergeCell ref="B2:I5"/>
    <mergeCell ref="B7:I9"/>
  </mergeCells>
  <pageMargins left="0.7" right="0.7" top="0.75" bottom="0.75" header="0.3" footer="0.3"/>
  <pageSetup orientation="portrait" r:id="rId1"/>
  <ignoredErrors>
    <ignoredError sqref="F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C447-E75E-4135-832F-28A32DB5F977}">
  <sheetPr codeName="shtMemberAmortSchedule">
    <pageSetUpPr fitToPage="1"/>
  </sheetPr>
  <dimension ref="B2:T382"/>
  <sheetViews>
    <sheetView showGridLines="0" zoomScaleNormal="100" workbookViewId="0">
      <selection activeCell="B2" sqref="B2:O5"/>
    </sheetView>
  </sheetViews>
  <sheetFormatPr defaultRowHeight="15" x14ac:dyDescent="0.25"/>
  <cols>
    <col min="1" max="1" width="9.140625" style="1"/>
    <col min="2" max="2" width="11.5703125" style="2" customWidth="1"/>
    <col min="3" max="3" width="9.140625" style="1"/>
    <col min="4" max="4" width="13.28515625" style="1" bestFit="1" customWidth="1"/>
    <col min="5" max="5" width="10.5703125" style="1" bestFit="1" customWidth="1"/>
    <col min="6" max="6" width="11" style="1" bestFit="1" customWidth="1"/>
    <col min="7" max="7" width="9.5703125" style="1" bestFit="1" customWidth="1"/>
    <col min="8" max="8" width="11.5703125" style="1" bestFit="1" customWidth="1"/>
    <col min="9" max="9" width="16.5703125" style="1" customWidth="1"/>
    <col min="10" max="10" width="21.28515625" style="1" customWidth="1"/>
    <col min="11" max="12" width="19.85546875" style="1" customWidth="1"/>
    <col min="13" max="14" width="19.85546875" style="1" hidden="1" customWidth="1"/>
    <col min="15" max="16" width="19.85546875" style="1" customWidth="1"/>
    <col min="17" max="20" width="19.85546875" style="1" hidden="1" customWidth="1"/>
    <col min="21" max="16384" width="9.140625" style="1"/>
  </cols>
  <sheetData>
    <row r="2" spans="2:15" x14ac:dyDescent="0.25">
      <c r="B2" s="23" t="s">
        <v>24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x14ac:dyDescent="0.25">
      <c r="O6" s="4" t="s">
        <v>36</v>
      </c>
    </row>
    <row r="7" spans="2:15" ht="15" customHeight="1" x14ac:dyDescent="0.25">
      <c r="B7" s="24" t="s">
        <v>35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2:15" ht="15" customHeight="1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 ht="15.75" customHeight="1" x14ac:dyDescent="0.2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2:15" x14ac:dyDescent="0.25">
      <c r="I10" s="4" t="str">
        <f>LoanTermLabel</f>
        <v>SBB Loan Term (in months)</v>
      </c>
      <c r="J10" s="3">
        <f>LoanTerm</f>
        <v>120</v>
      </c>
    </row>
    <row r="11" spans="2:15" x14ac:dyDescent="0.25">
      <c r="I11" s="4" t="str">
        <f>SBBPrincipalLabel</f>
        <v>SBB Principal</v>
      </c>
      <c r="J11" s="5" t="str">
        <f>"$"&amp;TEXT(SBBPrincipal,"#,###.00")</f>
        <v>$100,000.00</v>
      </c>
    </row>
    <row r="12" spans="2:15" x14ac:dyDescent="0.25">
      <c r="I12" s="4" t="str">
        <f>MemberRateYr2Label</f>
        <v>Member Interest Rate (Year 2)</v>
      </c>
      <c r="J12" s="6" t="str">
        <f>TEXT(MemberRateYr2,"0.00")&amp;"%"</f>
        <v>3.00%</v>
      </c>
    </row>
    <row r="13" spans="2:15" x14ac:dyDescent="0.25">
      <c r="I13" s="4" t="str">
        <f>MemberRateYr3PlusLabel</f>
        <v>Member Interest Rate (Year 3 Onwards)</v>
      </c>
      <c r="J13" s="6" t="str">
        <f>TEXT(MemberRateYr3Plus,"0.00")&amp;"%"</f>
        <v>3.00%</v>
      </c>
    </row>
    <row r="14" spans="2:15" x14ac:dyDescent="0.25">
      <c r="I14" s="4" t="str">
        <f>FHLBRateYr3PlusLabel</f>
        <v>FHLB Interest Rate (Year 3 Onwards)</v>
      </c>
      <c r="J14" s="5" t="str">
        <f>TEXT(FHLBRateYr3Plus,"0.00")&amp;"%"</f>
        <v>3.00%</v>
      </c>
    </row>
    <row r="15" spans="2:15" x14ac:dyDescent="0.25">
      <c r="I15" s="4" t="str">
        <f>TotalRateLabel</f>
        <v>Total Interest Rate on SBB Loan (Year 3 Onwards)</v>
      </c>
      <c r="J15" s="5" t="str">
        <f>TEXT(TotalRate,"0.00")&amp;"%"</f>
        <v>6.00%</v>
      </c>
    </row>
    <row r="16" spans="2:15" x14ac:dyDescent="0.25">
      <c r="I16" s="4" t="str">
        <f>LoanClosingDateLabel</f>
        <v>Loan Closing Date</v>
      </c>
      <c r="J16" s="5" t="str">
        <f>TEXT(LoanClosingDate,"mm/dd/yyyy")</f>
        <v>01/01/2020</v>
      </c>
    </row>
    <row r="17" spans="2:20" x14ac:dyDescent="0.25">
      <c r="I17" s="4" t="str">
        <f>PandIDeferralLabel</f>
        <v>No P&amp;I for first (in months)</v>
      </c>
      <c r="J17" s="3">
        <f>PandIDeferral</f>
        <v>12</v>
      </c>
    </row>
    <row r="18" spans="2:20" x14ac:dyDescent="0.25">
      <c r="I18" s="4" t="str">
        <f>PrincipalOnlyTermLabel</f>
        <v>Principal Only for the next (in months)</v>
      </c>
      <c r="J18" s="3">
        <f>PrincipalOnlyTerm</f>
        <v>12</v>
      </c>
    </row>
    <row r="19" spans="2:20" x14ac:dyDescent="0.25">
      <c r="I19" s="4" t="str">
        <f>EffectiveAmortizationTermLabel</f>
        <v>Effective Amortization Term</v>
      </c>
      <c r="J19" s="3">
        <f>EffectiveAmortizationTerm</f>
        <v>168</v>
      </c>
    </row>
    <row r="20" spans="2:20" x14ac:dyDescent="0.25">
      <c r="G20" s="4"/>
      <c r="H20" s="3"/>
    </row>
    <row r="21" spans="2:20" s="9" customFormat="1" ht="45" x14ac:dyDescent="0.25">
      <c r="B21" s="7" t="s">
        <v>28</v>
      </c>
      <c r="C21" s="7" t="s">
        <v>29</v>
      </c>
      <c r="D21" s="7" t="s">
        <v>2</v>
      </c>
      <c r="E21" s="7" t="s">
        <v>3</v>
      </c>
      <c r="F21" s="7" t="s">
        <v>4</v>
      </c>
      <c r="G21" s="7" t="s">
        <v>5</v>
      </c>
      <c r="H21" s="7" t="s">
        <v>11</v>
      </c>
      <c r="I21" s="7" t="s">
        <v>6</v>
      </c>
      <c r="J21" s="7" t="s">
        <v>7</v>
      </c>
      <c r="K21" s="7" t="s">
        <v>8</v>
      </c>
      <c r="L21" s="7" t="s">
        <v>9</v>
      </c>
      <c r="M21" s="7" t="s">
        <v>30</v>
      </c>
      <c r="N21" s="7" t="s">
        <v>31</v>
      </c>
      <c r="O21" s="7" t="s">
        <v>10</v>
      </c>
      <c r="P21" s="1"/>
      <c r="Q21" s="8" t="s">
        <v>12</v>
      </c>
      <c r="R21" s="8" t="s">
        <v>13</v>
      </c>
      <c r="S21" s="8" t="s">
        <v>32</v>
      </c>
      <c r="T21" s="8" t="s">
        <v>33</v>
      </c>
    </row>
    <row r="22" spans="2:20" x14ac:dyDescent="0.25">
      <c r="B22" s="2">
        <f t="shared" ref="B22:B85" si="0">IF($C22&lt;&gt;"",EOMONTH(LoanClosingDate,$C22),"")</f>
        <v>43890</v>
      </c>
      <c r="C22" s="3">
        <f>BasePeriod+1</f>
        <v>1</v>
      </c>
      <c r="D22" s="10">
        <f>IF($C22&lt;&gt;"",SBBPrincipal,"")</f>
        <v>100000</v>
      </c>
      <c r="E22" s="6">
        <f t="shared" ref="E22:E85" si="1">IF($C22&lt;&gt;"",IF($C22=LoanTerm,$J21,IF($C22&gt;PandIDeferral,ROUND(PPMT(0,1,EffectiveAmortizationTerm,-SBBPrincipal),5),0)),"")</f>
        <v>0</v>
      </c>
      <c r="F22" s="6">
        <f t="shared" ref="F22:F85" si="2">IF($C22&lt;&gt;"",ROUND(IF(AND($C22&gt;PrincipalOnlyTerm,$C22&lt;=PandIDeferral+PrincipalOnlyTerm),$D22*((MemberRateYr2/100)/12),IF($C22&gt;PrincipalOnlyTerm,$D22*((MemberRateYr3Plus/100)/12),0)),4),"")</f>
        <v>0</v>
      </c>
      <c r="G22" s="6">
        <f t="shared" ref="G22:G85" si="3">IF($C22&lt;&gt;"",ROUND(IF($C22&gt;FHLBInterestDeferral,$D22*((FHLBRateYr3Plus/100)/12),0),4),"")</f>
        <v>0</v>
      </c>
      <c r="H22" s="6">
        <f t="shared" ref="H22:H85" si="4">IF($C22&lt;&gt;"",SUM($F22:$G22),"")</f>
        <v>0</v>
      </c>
      <c r="I22" s="6">
        <f t="shared" ref="I22:I85" si="5">IF($C22&lt;&gt;"",$E22+$H22,"")</f>
        <v>0</v>
      </c>
      <c r="J22" s="6">
        <f>IF($C22&lt;&gt;"",ROUND($D22-$E22,4),"")</f>
        <v>100000</v>
      </c>
      <c r="K22" s="6">
        <f t="shared" ref="K22:K85" si="6">IF($C22&lt;&gt;"",$I22,"")</f>
        <v>0</v>
      </c>
      <c r="L22" s="10">
        <f t="shared" ref="L22:L85" si="7">IF($C22&lt;&gt;"",IF(OR(MOD($C22,12)=0,$C22=LoanTerm),$Q22,0),"")</f>
        <v>0</v>
      </c>
      <c r="M22" s="10">
        <f t="shared" ref="M22:M85" si="8">IF($C22&lt;&gt;"",IF(OR(IFERROR(MOD($C22,12),0)=0,$C22=LoanTerm),S22,0),"")</f>
        <v>0</v>
      </c>
      <c r="N22" s="10">
        <f t="shared" ref="N22:N85" si="9">IF($C22&lt;&gt;"",IF(OR(IFERROR(MOD($C22,12),0)=0,$C22=LoanTerm),T22,0),"")</f>
        <v>0</v>
      </c>
      <c r="O22" s="10">
        <f t="shared" ref="O22:O85" si="10">IF($C22&lt;&gt;"",IF(OR(MOD($C22,12)=0,$C22=LoanTerm),$R22,0),"")</f>
        <v>0</v>
      </c>
      <c r="P22" s="10"/>
      <c r="Q22" s="11">
        <f t="shared" ref="Q22:Q85" si="11">IF($C22&lt;&gt;"",IF(IFERROR(MOD($C21,12),0)=0,$K22,$Q21+$K22),"")</f>
        <v>0</v>
      </c>
      <c r="R22" s="11">
        <f t="shared" ref="R22:R85" si="12">IF($C22&lt;&gt;"",IF(IFERROR(MOD($C21,12),0)=0,$E22+$G22,$R21+($E22+$G22)),"")</f>
        <v>0</v>
      </c>
      <c r="S22" s="11">
        <f>IF($C22&lt;&gt;"",IF(IFERROR(MOD($C21,12),0)=0,$E22,$S21+$E22),"")</f>
        <v>0</v>
      </c>
      <c r="T22" s="11">
        <f>IF($C22&lt;&gt;"",IF(IFERROR(MOD($C21,12),0)=0,$G22,T21+$G22),"")</f>
        <v>0</v>
      </c>
    </row>
    <row r="23" spans="2:20" x14ac:dyDescent="0.25">
      <c r="B23" s="2">
        <f t="shared" si="0"/>
        <v>43921</v>
      </c>
      <c r="C23" s="3">
        <f t="shared" ref="C23:C86" si="13">IF($C22&gt;=LoanTerm,"",$C22+1)</f>
        <v>2</v>
      </c>
      <c r="D23" s="10">
        <f t="shared" ref="D23:D86" si="14">IF($C23&lt;&gt;"",$J22,"")</f>
        <v>100000</v>
      </c>
      <c r="E23" s="6">
        <f t="shared" si="1"/>
        <v>0</v>
      </c>
      <c r="F23" s="6">
        <f t="shared" si="2"/>
        <v>0</v>
      </c>
      <c r="G23" s="6">
        <f t="shared" si="3"/>
        <v>0</v>
      </c>
      <c r="H23" s="6">
        <f t="shared" si="4"/>
        <v>0</v>
      </c>
      <c r="I23" s="6">
        <f t="shared" si="5"/>
        <v>0</v>
      </c>
      <c r="J23" s="6">
        <f t="shared" ref="J23:J86" si="15">IF($C23&lt;&gt;"",ROUND($D23-$E23,4),"")</f>
        <v>100000</v>
      </c>
      <c r="K23" s="6">
        <f t="shared" si="6"/>
        <v>0</v>
      </c>
      <c r="L23" s="10">
        <f t="shared" si="7"/>
        <v>0</v>
      </c>
      <c r="M23" s="10">
        <f t="shared" si="8"/>
        <v>0</v>
      </c>
      <c r="N23" s="10">
        <f t="shared" si="9"/>
        <v>0</v>
      </c>
      <c r="O23" s="10">
        <f t="shared" si="10"/>
        <v>0</v>
      </c>
      <c r="P23" s="10"/>
      <c r="Q23" s="11">
        <f t="shared" si="11"/>
        <v>0</v>
      </c>
      <c r="R23" s="11">
        <f t="shared" si="12"/>
        <v>0</v>
      </c>
      <c r="S23" s="11">
        <f t="shared" ref="S23:S86" si="16">IF($C23&lt;&gt;"",IF(IFERROR(MOD($C22,12),0)=0,$E23,$S22+$E23),"")</f>
        <v>0</v>
      </c>
      <c r="T23" s="11">
        <f t="shared" ref="T23:T86" si="17">IF($C23&lt;&gt;"",IF(IFERROR(MOD($C22,12),0)=0,$G23,T22+$G23),"")</f>
        <v>0</v>
      </c>
    </row>
    <row r="24" spans="2:20" x14ac:dyDescent="0.25">
      <c r="B24" s="2">
        <f t="shared" si="0"/>
        <v>43951</v>
      </c>
      <c r="C24" s="3">
        <f t="shared" si="13"/>
        <v>3</v>
      </c>
      <c r="D24" s="10">
        <f t="shared" si="14"/>
        <v>100000</v>
      </c>
      <c r="E24" s="6">
        <f t="shared" si="1"/>
        <v>0</v>
      </c>
      <c r="F24" s="6">
        <f t="shared" si="2"/>
        <v>0</v>
      </c>
      <c r="G24" s="6">
        <f t="shared" si="3"/>
        <v>0</v>
      </c>
      <c r="H24" s="6">
        <f t="shared" si="4"/>
        <v>0</v>
      </c>
      <c r="I24" s="6">
        <f t="shared" si="5"/>
        <v>0</v>
      </c>
      <c r="J24" s="6">
        <f t="shared" si="15"/>
        <v>100000</v>
      </c>
      <c r="K24" s="6">
        <f t="shared" si="6"/>
        <v>0</v>
      </c>
      <c r="L24" s="10">
        <f t="shared" si="7"/>
        <v>0</v>
      </c>
      <c r="M24" s="10">
        <f t="shared" si="8"/>
        <v>0</v>
      </c>
      <c r="N24" s="10">
        <f t="shared" si="9"/>
        <v>0</v>
      </c>
      <c r="O24" s="10">
        <f t="shared" si="10"/>
        <v>0</v>
      </c>
      <c r="P24" s="10"/>
      <c r="Q24" s="11">
        <f t="shared" si="11"/>
        <v>0</v>
      </c>
      <c r="R24" s="11">
        <f t="shared" si="12"/>
        <v>0</v>
      </c>
      <c r="S24" s="11">
        <f t="shared" si="16"/>
        <v>0</v>
      </c>
      <c r="T24" s="11">
        <f t="shared" si="17"/>
        <v>0</v>
      </c>
    </row>
    <row r="25" spans="2:20" x14ac:dyDescent="0.25">
      <c r="B25" s="2">
        <f t="shared" si="0"/>
        <v>43982</v>
      </c>
      <c r="C25" s="3">
        <f t="shared" si="13"/>
        <v>4</v>
      </c>
      <c r="D25" s="10">
        <f t="shared" si="14"/>
        <v>100000</v>
      </c>
      <c r="E25" s="6">
        <f t="shared" si="1"/>
        <v>0</v>
      </c>
      <c r="F25" s="6">
        <f t="shared" si="2"/>
        <v>0</v>
      </c>
      <c r="G25" s="6">
        <f t="shared" si="3"/>
        <v>0</v>
      </c>
      <c r="H25" s="6">
        <f t="shared" si="4"/>
        <v>0</v>
      </c>
      <c r="I25" s="6">
        <f t="shared" si="5"/>
        <v>0</v>
      </c>
      <c r="J25" s="6">
        <f t="shared" si="15"/>
        <v>100000</v>
      </c>
      <c r="K25" s="6">
        <f t="shared" si="6"/>
        <v>0</v>
      </c>
      <c r="L25" s="10">
        <f t="shared" si="7"/>
        <v>0</v>
      </c>
      <c r="M25" s="10">
        <f t="shared" si="8"/>
        <v>0</v>
      </c>
      <c r="N25" s="10">
        <f t="shared" si="9"/>
        <v>0</v>
      </c>
      <c r="O25" s="10">
        <f t="shared" si="10"/>
        <v>0</v>
      </c>
      <c r="P25" s="10"/>
      <c r="Q25" s="11">
        <f t="shared" si="11"/>
        <v>0</v>
      </c>
      <c r="R25" s="11">
        <f t="shared" si="12"/>
        <v>0</v>
      </c>
      <c r="S25" s="11">
        <f t="shared" si="16"/>
        <v>0</v>
      </c>
      <c r="T25" s="11">
        <f t="shared" si="17"/>
        <v>0</v>
      </c>
    </row>
    <row r="26" spans="2:20" x14ac:dyDescent="0.25">
      <c r="B26" s="2">
        <f t="shared" si="0"/>
        <v>44012</v>
      </c>
      <c r="C26" s="3">
        <f t="shared" si="13"/>
        <v>5</v>
      </c>
      <c r="D26" s="10">
        <f t="shared" si="14"/>
        <v>100000</v>
      </c>
      <c r="E26" s="6">
        <f t="shared" si="1"/>
        <v>0</v>
      </c>
      <c r="F26" s="6">
        <f t="shared" si="2"/>
        <v>0</v>
      </c>
      <c r="G26" s="6">
        <f t="shared" si="3"/>
        <v>0</v>
      </c>
      <c r="H26" s="6">
        <f t="shared" si="4"/>
        <v>0</v>
      </c>
      <c r="I26" s="6">
        <f t="shared" si="5"/>
        <v>0</v>
      </c>
      <c r="J26" s="6">
        <f t="shared" si="15"/>
        <v>100000</v>
      </c>
      <c r="K26" s="6">
        <f t="shared" si="6"/>
        <v>0</v>
      </c>
      <c r="L26" s="10">
        <f t="shared" si="7"/>
        <v>0</v>
      </c>
      <c r="M26" s="10">
        <f t="shared" si="8"/>
        <v>0</v>
      </c>
      <c r="N26" s="10">
        <f t="shared" si="9"/>
        <v>0</v>
      </c>
      <c r="O26" s="10">
        <f t="shared" si="10"/>
        <v>0</v>
      </c>
      <c r="P26" s="10"/>
      <c r="Q26" s="11">
        <f t="shared" si="11"/>
        <v>0</v>
      </c>
      <c r="R26" s="11">
        <f t="shared" si="12"/>
        <v>0</v>
      </c>
      <c r="S26" s="11">
        <f t="shared" si="16"/>
        <v>0</v>
      </c>
      <c r="T26" s="11">
        <f t="shared" si="17"/>
        <v>0</v>
      </c>
    </row>
    <row r="27" spans="2:20" x14ac:dyDescent="0.25">
      <c r="B27" s="2">
        <f t="shared" si="0"/>
        <v>44043</v>
      </c>
      <c r="C27" s="3">
        <f t="shared" si="13"/>
        <v>6</v>
      </c>
      <c r="D27" s="10">
        <f t="shared" si="14"/>
        <v>100000</v>
      </c>
      <c r="E27" s="6">
        <f t="shared" si="1"/>
        <v>0</v>
      </c>
      <c r="F27" s="6">
        <f t="shared" si="2"/>
        <v>0</v>
      </c>
      <c r="G27" s="6">
        <f t="shared" si="3"/>
        <v>0</v>
      </c>
      <c r="H27" s="6">
        <f t="shared" si="4"/>
        <v>0</v>
      </c>
      <c r="I27" s="6">
        <f t="shared" si="5"/>
        <v>0</v>
      </c>
      <c r="J27" s="6">
        <f t="shared" si="15"/>
        <v>100000</v>
      </c>
      <c r="K27" s="6">
        <f t="shared" si="6"/>
        <v>0</v>
      </c>
      <c r="L27" s="10">
        <f t="shared" si="7"/>
        <v>0</v>
      </c>
      <c r="M27" s="10">
        <f t="shared" si="8"/>
        <v>0</v>
      </c>
      <c r="N27" s="10">
        <f t="shared" si="9"/>
        <v>0</v>
      </c>
      <c r="O27" s="10">
        <f t="shared" si="10"/>
        <v>0</v>
      </c>
      <c r="P27" s="10"/>
      <c r="Q27" s="11">
        <f t="shared" si="11"/>
        <v>0</v>
      </c>
      <c r="R27" s="11">
        <f t="shared" si="12"/>
        <v>0</v>
      </c>
      <c r="S27" s="11">
        <f t="shared" si="16"/>
        <v>0</v>
      </c>
      <c r="T27" s="11">
        <f t="shared" si="17"/>
        <v>0</v>
      </c>
    </row>
    <row r="28" spans="2:20" x14ac:dyDescent="0.25">
      <c r="B28" s="2">
        <f t="shared" si="0"/>
        <v>44074</v>
      </c>
      <c r="C28" s="3">
        <f t="shared" si="13"/>
        <v>7</v>
      </c>
      <c r="D28" s="10">
        <f t="shared" si="14"/>
        <v>100000</v>
      </c>
      <c r="E28" s="6">
        <f t="shared" si="1"/>
        <v>0</v>
      </c>
      <c r="F28" s="6">
        <f t="shared" si="2"/>
        <v>0</v>
      </c>
      <c r="G28" s="6">
        <f t="shared" si="3"/>
        <v>0</v>
      </c>
      <c r="H28" s="6">
        <f t="shared" si="4"/>
        <v>0</v>
      </c>
      <c r="I28" s="6">
        <f t="shared" si="5"/>
        <v>0</v>
      </c>
      <c r="J28" s="6">
        <f t="shared" si="15"/>
        <v>100000</v>
      </c>
      <c r="K28" s="6">
        <f t="shared" si="6"/>
        <v>0</v>
      </c>
      <c r="L28" s="10">
        <f t="shared" si="7"/>
        <v>0</v>
      </c>
      <c r="M28" s="10">
        <f t="shared" si="8"/>
        <v>0</v>
      </c>
      <c r="N28" s="10">
        <f t="shared" si="9"/>
        <v>0</v>
      </c>
      <c r="O28" s="10">
        <f t="shared" si="10"/>
        <v>0</v>
      </c>
      <c r="P28" s="10"/>
      <c r="Q28" s="11">
        <f t="shared" si="11"/>
        <v>0</v>
      </c>
      <c r="R28" s="11">
        <f t="shared" si="12"/>
        <v>0</v>
      </c>
      <c r="S28" s="11">
        <f t="shared" si="16"/>
        <v>0</v>
      </c>
      <c r="T28" s="11">
        <f t="shared" si="17"/>
        <v>0</v>
      </c>
    </row>
    <row r="29" spans="2:20" x14ac:dyDescent="0.25">
      <c r="B29" s="2">
        <f t="shared" si="0"/>
        <v>44104</v>
      </c>
      <c r="C29" s="3">
        <f t="shared" si="13"/>
        <v>8</v>
      </c>
      <c r="D29" s="10">
        <f t="shared" si="14"/>
        <v>100000</v>
      </c>
      <c r="E29" s="6">
        <f t="shared" si="1"/>
        <v>0</v>
      </c>
      <c r="F29" s="6">
        <f t="shared" si="2"/>
        <v>0</v>
      </c>
      <c r="G29" s="6">
        <f t="shared" si="3"/>
        <v>0</v>
      </c>
      <c r="H29" s="6">
        <f t="shared" si="4"/>
        <v>0</v>
      </c>
      <c r="I29" s="6">
        <f t="shared" si="5"/>
        <v>0</v>
      </c>
      <c r="J29" s="6">
        <f t="shared" si="15"/>
        <v>100000</v>
      </c>
      <c r="K29" s="6">
        <f t="shared" si="6"/>
        <v>0</v>
      </c>
      <c r="L29" s="10">
        <f t="shared" si="7"/>
        <v>0</v>
      </c>
      <c r="M29" s="10">
        <f t="shared" si="8"/>
        <v>0</v>
      </c>
      <c r="N29" s="10">
        <f t="shared" si="9"/>
        <v>0</v>
      </c>
      <c r="O29" s="10">
        <f t="shared" si="10"/>
        <v>0</v>
      </c>
      <c r="P29" s="10"/>
      <c r="Q29" s="11">
        <f t="shared" si="11"/>
        <v>0</v>
      </c>
      <c r="R29" s="11">
        <f t="shared" si="12"/>
        <v>0</v>
      </c>
      <c r="S29" s="11">
        <f t="shared" si="16"/>
        <v>0</v>
      </c>
      <c r="T29" s="11">
        <f t="shared" si="17"/>
        <v>0</v>
      </c>
    </row>
    <row r="30" spans="2:20" x14ac:dyDescent="0.25">
      <c r="B30" s="2">
        <f t="shared" si="0"/>
        <v>44135</v>
      </c>
      <c r="C30" s="3">
        <f t="shared" si="13"/>
        <v>9</v>
      </c>
      <c r="D30" s="10">
        <f t="shared" si="14"/>
        <v>100000</v>
      </c>
      <c r="E30" s="6">
        <f t="shared" si="1"/>
        <v>0</v>
      </c>
      <c r="F30" s="6">
        <f t="shared" si="2"/>
        <v>0</v>
      </c>
      <c r="G30" s="6">
        <f t="shared" si="3"/>
        <v>0</v>
      </c>
      <c r="H30" s="6">
        <f t="shared" si="4"/>
        <v>0</v>
      </c>
      <c r="I30" s="6">
        <f t="shared" si="5"/>
        <v>0</v>
      </c>
      <c r="J30" s="6">
        <f t="shared" si="15"/>
        <v>100000</v>
      </c>
      <c r="K30" s="6">
        <f t="shared" si="6"/>
        <v>0</v>
      </c>
      <c r="L30" s="10">
        <f t="shared" si="7"/>
        <v>0</v>
      </c>
      <c r="M30" s="10">
        <f t="shared" si="8"/>
        <v>0</v>
      </c>
      <c r="N30" s="10">
        <f t="shared" si="9"/>
        <v>0</v>
      </c>
      <c r="O30" s="10">
        <f t="shared" si="10"/>
        <v>0</v>
      </c>
      <c r="P30" s="10"/>
      <c r="Q30" s="11">
        <f t="shared" si="11"/>
        <v>0</v>
      </c>
      <c r="R30" s="11">
        <f t="shared" si="12"/>
        <v>0</v>
      </c>
      <c r="S30" s="11">
        <f t="shared" si="16"/>
        <v>0</v>
      </c>
      <c r="T30" s="11">
        <f t="shared" si="17"/>
        <v>0</v>
      </c>
    </row>
    <row r="31" spans="2:20" x14ac:dyDescent="0.25">
      <c r="B31" s="2">
        <f t="shared" si="0"/>
        <v>44165</v>
      </c>
      <c r="C31" s="3">
        <f t="shared" si="13"/>
        <v>10</v>
      </c>
      <c r="D31" s="10">
        <f t="shared" si="14"/>
        <v>100000</v>
      </c>
      <c r="E31" s="6">
        <f t="shared" si="1"/>
        <v>0</v>
      </c>
      <c r="F31" s="6">
        <f t="shared" si="2"/>
        <v>0</v>
      </c>
      <c r="G31" s="6">
        <f t="shared" si="3"/>
        <v>0</v>
      </c>
      <c r="H31" s="6">
        <f t="shared" si="4"/>
        <v>0</v>
      </c>
      <c r="I31" s="6">
        <f t="shared" si="5"/>
        <v>0</v>
      </c>
      <c r="J31" s="6">
        <f t="shared" si="15"/>
        <v>100000</v>
      </c>
      <c r="K31" s="6">
        <f t="shared" si="6"/>
        <v>0</v>
      </c>
      <c r="L31" s="10">
        <f t="shared" si="7"/>
        <v>0</v>
      </c>
      <c r="M31" s="10">
        <f t="shared" si="8"/>
        <v>0</v>
      </c>
      <c r="N31" s="10">
        <f t="shared" si="9"/>
        <v>0</v>
      </c>
      <c r="O31" s="10">
        <f t="shared" si="10"/>
        <v>0</v>
      </c>
      <c r="P31" s="10"/>
      <c r="Q31" s="11">
        <f t="shared" si="11"/>
        <v>0</v>
      </c>
      <c r="R31" s="11">
        <f t="shared" si="12"/>
        <v>0</v>
      </c>
      <c r="S31" s="11">
        <f t="shared" si="16"/>
        <v>0</v>
      </c>
      <c r="T31" s="11">
        <f t="shared" si="17"/>
        <v>0</v>
      </c>
    </row>
    <row r="32" spans="2:20" x14ac:dyDescent="0.25">
      <c r="B32" s="2">
        <f t="shared" si="0"/>
        <v>44196</v>
      </c>
      <c r="C32" s="3">
        <f t="shared" si="13"/>
        <v>11</v>
      </c>
      <c r="D32" s="10">
        <f t="shared" si="14"/>
        <v>100000</v>
      </c>
      <c r="E32" s="6">
        <f t="shared" si="1"/>
        <v>0</v>
      </c>
      <c r="F32" s="6">
        <f t="shared" si="2"/>
        <v>0</v>
      </c>
      <c r="G32" s="6">
        <f t="shared" si="3"/>
        <v>0</v>
      </c>
      <c r="H32" s="6">
        <f t="shared" si="4"/>
        <v>0</v>
      </c>
      <c r="I32" s="6">
        <f t="shared" si="5"/>
        <v>0</v>
      </c>
      <c r="J32" s="6">
        <f t="shared" si="15"/>
        <v>100000</v>
      </c>
      <c r="K32" s="6">
        <f t="shared" si="6"/>
        <v>0</v>
      </c>
      <c r="L32" s="10">
        <f t="shared" si="7"/>
        <v>0</v>
      </c>
      <c r="M32" s="10">
        <f t="shared" si="8"/>
        <v>0</v>
      </c>
      <c r="N32" s="10">
        <f t="shared" si="9"/>
        <v>0</v>
      </c>
      <c r="O32" s="10">
        <f t="shared" si="10"/>
        <v>0</v>
      </c>
      <c r="P32" s="10"/>
      <c r="Q32" s="11">
        <f t="shared" si="11"/>
        <v>0</v>
      </c>
      <c r="R32" s="11">
        <f t="shared" si="12"/>
        <v>0</v>
      </c>
      <c r="S32" s="11">
        <f t="shared" si="16"/>
        <v>0</v>
      </c>
      <c r="T32" s="11">
        <f t="shared" si="17"/>
        <v>0</v>
      </c>
    </row>
    <row r="33" spans="2:20" x14ac:dyDescent="0.25">
      <c r="B33" s="2">
        <f t="shared" si="0"/>
        <v>44227</v>
      </c>
      <c r="C33" s="3">
        <f t="shared" si="13"/>
        <v>12</v>
      </c>
      <c r="D33" s="10">
        <f t="shared" si="14"/>
        <v>100000</v>
      </c>
      <c r="E33" s="6">
        <f t="shared" si="1"/>
        <v>0</v>
      </c>
      <c r="F33" s="6">
        <f t="shared" si="2"/>
        <v>0</v>
      </c>
      <c r="G33" s="6">
        <f t="shared" si="3"/>
        <v>0</v>
      </c>
      <c r="H33" s="6">
        <f t="shared" si="4"/>
        <v>0</v>
      </c>
      <c r="I33" s="6">
        <f t="shared" si="5"/>
        <v>0</v>
      </c>
      <c r="J33" s="6">
        <f t="shared" si="15"/>
        <v>100000</v>
      </c>
      <c r="K33" s="6">
        <f t="shared" si="6"/>
        <v>0</v>
      </c>
      <c r="L33" s="10">
        <f t="shared" si="7"/>
        <v>0</v>
      </c>
      <c r="M33" s="10">
        <f t="shared" si="8"/>
        <v>0</v>
      </c>
      <c r="N33" s="10">
        <f t="shared" si="9"/>
        <v>0</v>
      </c>
      <c r="O33" s="10">
        <f t="shared" si="10"/>
        <v>0</v>
      </c>
      <c r="P33" s="10"/>
      <c r="Q33" s="11">
        <f t="shared" si="11"/>
        <v>0</v>
      </c>
      <c r="R33" s="11">
        <f t="shared" si="12"/>
        <v>0</v>
      </c>
      <c r="S33" s="11">
        <f t="shared" si="16"/>
        <v>0</v>
      </c>
      <c r="T33" s="11">
        <f t="shared" si="17"/>
        <v>0</v>
      </c>
    </row>
    <row r="34" spans="2:20" x14ac:dyDescent="0.25">
      <c r="B34" s="2">
        <f t="shared" si="0"/>
        <v>44255</v>
      </c>
      <c r="C34" s="3">
        <f t="shared" si="13"/>
        <v>13</v>
      </c>
      <c r="D34" s="10">
        <f t="shared" si="14"/>
        <v>100000</v>
      </c>
      <c r="E34" s="6">
        <f t="shared" si="1"/>
        <v>595.23810000000003</v>
      </c>
      <c r="F34" s="6">
        <f t="shared" si="2"/>
        <v>250</v>
      </c>
      <c r="G34" s="6">
        <f t="shared" si="3"/>
        <v>0</v>
      </c>
      <c r="H34" s="6">
        <f t="shared" si="4"/>
        <v>250</v>
      </c>
      <c r="I34" s="6">
        <f t="shared" si="5"/>
        <v>845.23810000000003</v>
      </c>
      <c r="J34" s="6">
        <f t="shared" si="15"/>
        <v>99404.761899999998</v>
      </c>
      <c r="K34" s="6">
        <f t="shared" si="6"/>
        <v>845.23810000000003</v>
      </c>
      <c r="L34" s="10">
        <f t="shared" si="7"/>
        <v>0</v>
      </c>
      <c r="M34" s="10">
        <f t="shared" si="8"/>
        <v>0</v>
      </c>
      <c r="N34" s="10">
        <f t="shared" si="9"/>
        <v>0</v>
      </c>
      <c r="O34" s="10">
        <f t="shared" si="10"/>
        <v>0</v>
      </c>
      <c r="P34" s="10"/>
      <c r="Q34" s="11">
        <f t="shared" si="11"/>
        <v>845.23810000000003</v>
      </c>
      <c r="R34" s="11">
        <f t="shared" si="12"/>
        <v>595.23810000000003</v>
      </c>
      <c r="S34" s="11">
        <f t="shared" si="16"/>
        <v>595.23810000000003</v>
      </c>
      <c r="T34" s="11">
        <f t="shared" si="17"/>
        <v>0</v>
      </c>
    </row>
    <row r="35" spans="2:20" x14ac:dyDescent="0.25">
      <c r="B35" s="2">
        <f t="shared" si="0"/>
        <v>44286</v>
      </c>
      <c r="C35" s="3">
        <f t="shared" si="13"/>
        <v>14</v>
      </c>
      <c r="D35" s="10">
        <f t="shared" si="14"/>
        <v>99404.761899999998</v>
      </c>
      <c r="E35" s="6">
        <f t="shared" si="1"/>
        <v>595.23810000000003</v>
      </c>
      <c r="F35" s="6">
        <f t="shared" si="2"/>
        <v>248.5119</v>
      </c>
      <c r="G35" s="6">
        <f t="shared" si="3"/>
        <v>0</v>
      </c>
      <c r="H35" s="6">
        <f t="shared" si="4"/>
        <v>248.5119</v>
      </c>
      <c r="I35" s="6">
        <f t="shared" si="5"/>
        <v>843.75</v>
      </c>
      <c r="J35" s="6">
        <f t="shared" si="15"/>
        <v>98809.523799999995</v>
      </c>
      <c r="K35" s="6">
        <f t="shared" si="6"/>
        <v>843.75</v>
      </c>
      <c r="L35" s="10">
        <f t="shared" si="7"/>
        <v>0</v>
      </c>
      <c r="M35" s="10">
        <f t="shared" si="8"/>
        <v>0</v>
      </c>
      <c r="N35" s="10">
        <f t="shared" si="9"/>
        <v>0</v>
      </c>
      <c r="O35" s="10">
        <f t="shared" si="10"/>
        <v>0</v>
      </c>
      <c r="P35" s="10"/>
      <c r="Q35" s="11">
        <f t="shared" si="11"/>
        <v>1688.9881</v>
      </c>
      <c r="R35" s="11">
        <f t="shared" si="12"/>
        <v>1190.4762000000001</v>
      </c>
      <c r="S35" s="11">
        <f t="shared" si="16"/>
        <v>1190.4762000000001</v>
      </c>
      <c r="T35" s="11">
        <f t="shared" si="17"/>
        <v>0</v>
      </c>
    </row>
    <row r="36" spans="2:20" x14ac:dyDescent="0.25">
      <c r="B36" s="2">
        <f t="shared" si="0"/>
        <v>44316</v>
      </c>
      <c r="C36" s="3">
        <f t="shared" si="13"/>
        <v>15</v>
      </c>
      <c r="D36" s="10">
        <f t="shared" si="14"/>
        <v>98809.523799999995</v>
      </c>
      <c r="E36" s="6">
        <f t="shared" si="1"/>
        <v>595.23810000000003</v>
      </c>
      <c r="F36" s="6">
        <f t="shared" si="2"/>
        <v>247.02379999999999</v>
      </c>
      <c r="G36" s="6">
        <f t="shared" si="3"/>
        <v>0</v>
      </c>
      <c r="H36" s="6">
        <f t="shared" si="4"/>
        <v>247.02379999999999</v>
      </c>
      <c r="I36" s="6">
        <f t="shared" si="5"/>
        <v>842.26189999999997</v>
      </c>
      <c r="J36" s="6">
        <f t="shared" si="15"/>
        <v>98214.285699999993</v>
      </c>
      <c r="K36" s="6">
        <f t="shared" si="6"/>
        <v>842.26189999999997</v>
      </c>
      <c r="L36" s="10">
        <f t="shared" si="7"/>
        <v>0</v>
      </c>
      <c r="M36" s="10">
        <f t="shared" si="8"/>
        <v>0</v>
      </c>
      <c r="N36" s="10">
        <f t="shared" si="9"/>
        <v>0</v>
      </c>
      <c r="O36" s="10">
        <f t="shared" si="10"/>
        <v>0</v>
      </c>
      <c r="P36" s="10"/>
      <c r="Q36" s="11">
        <f t="shared" si="11"/>
        <v>2531.25</v>
      </c>
      <c r="R36" s="11">
        <f t="shared" si="12"/>
        <v>1785.7143000000001</v>
      </c>
      <c r="S36" s="11">
        <f t="shared" si="16"/>
        <v>1785.7143000000001</v>
      </c>
      <c r="T36" s="11">
        <f t="shared" si="17"/>
        <v>0</v>
      </c>
    </row>
    <row r="37" spans="2:20" x14ac:dyDescent="0.25">
      <c r="B37" s="2">
        <f t="shared" si="0"/>
        <v>44347</v>
      </c>
      <c r="C37" s="3">
        <f t="shared" si="13"/>
        <v>16</v>
      </c>
      <c r="D37" s="10">
        <f t="shared" si="14"/>
        <v>98214.285699999993</v>
      </c>
      <c r="E37" s="6">
        <f t="shared" si="1"/>
        <v>595.23810000000003</v>
      </c>
      <c r="F37" s="6">
        <f t="shared" si="2"/>
        <v>245.53569999999999</v>
      </c>
      <c r="G37" s="6">
        <f t="shared" si="3"/>
        <v>0</v>
      </c>
      <c r="H37" s="6">
        <f t="shared" si="4"/>
        <v>245.53569999999999</v>
      </c>
      <c r="I37" s="6">
        <f t="shared" si="5"/>
        <v>840.77380000000005</v>
      </c>
      <c r="J37" s="6">
        <f t="shared" si="15"/>
        <v>97619.047600000005</v>
      </c>
      <c r="K37" s="6">
        <f t="shared" si="6"/>
        <v>840.77380000000005</v>
      </c>
      <c r="L37" s="10">
        <f t="shared" si="7"/>
        <v>0</v>
      </c>
      <c r="M37" s="10">
        <f t="shared" si="8"/>
        <v>0</v>
      </c>
      <c r="N37" s="10">
        <f t="shared" si="9"/>
        <v>0</v>
      </c>
      <c r="O37" s="10">
        <f t="shared" si="10"/>
        <v>0</v>
      </c>
      <c r="P37" s="10"/>
      <c r="Q37" s="11">
        <f t="shared" si="11"/>
        <v>3372.0237999999999</v>
      </c>
      <c r="R37" s="11">
        <f t="shared" si="12"/>
        <v>2380.9524000000001</v>
      </c>
      <c r="S37" s="11">
        <f t="shared" si="16"/>
        <v>2380.9524000000001</v>
      </c>
      <c r="T37" s="11">
        <f t="shared" si="17"/>
        <v>0</v>
      </c>
    </row>
    <row r="38" spans="2:20" x14ac:dyDescent="0.25">
      <c r="B38" s="2">
        <f t="shared" si="0"/>
        <v>44377</v>
      </c>
      <c r="C38" s="3">
        <f t="shared" si="13"/>
        <v>17</v>
      </c>
      <c r="D38" s="10">
        <f t="shared" si="14"/>
        <v>97619.047600000005</v>
      </c>
      <c r="E38" s="6">
        <f t="shared" si="1"/>
        <v>595.23810000000003</v>
      </c>
      <c r="F38" s="6">
        <f t="shared" si="2"/>
        <v>244.04759999999999</v>
      </c>
      <c r="G38" s="6">
        <f t="shared" si="3"/>
        <v>0</v>
      </c>
      <c r="H38" s="6">
        <f t="shared" si="4"/>
        <v>244.04759999999999</v>
      </c>
      <c r="I38" s="6">
        <f t="shared" si="5"/>
        <v>839.28570000000002</v>
      </c>
      <c r="J38" s="6">
        <f t="shared" si="15"/>
        <v>97023.809500000003</v>
      </c>
      <c r="K38" s="6">
        <f t="shared" si="6"/>
        <v>839.28570000000002</v>
      </c>
      <c r="L38" s="10">
        <f t="shared" si="7"/>
        <v>0</v>
      </c>
      <c r="M38" s="10">
        <f t="shared" si="8"/>
        <v>0</v>
      </c>
      <c r="N38" s="10">
        <f t="shared" si="9"/>
        <v>0</v>
      </c>
      <c r="O38" s="10">
        <f t="shared" si="10"/>
        <v>0</v>
      </c>
      <c r="P38" s="10"/>
      <c r="Q38" s="11">
        <f t="shared" si="11"/>
        <v>4211.3095000000003</v>
      </c>
      <c r="R38" s="11">
        <f t="shared" si="12"/>
        <v>2976.1905000000002</v>
      </c>
      <c r="S38" s="11">
        <f t="shared" si="16"/>
        <v>2976.1905000000002</v>
      </c>
      <c r="T38" s="11">
        <f t="shared" si="17"/>
        <v>0</v>
      </c>
    </row>
    <row r="39" spans="2:20" x14ac:dyDescent="0.25">
      <c r="B39" s="2">
        <f t="shared" si="0"/>
        <v>44408</v>
      </c>
      <c r="C39" s="3">
        <f t="shared" si="13"/>
        <v>18</v>
      </c>
      <c r="D39" s="10">
        <f t="shared" si="14"/>
        <v>97023.809500000003</v>
      </c>
      <c r="E39" s="6">
        <f t="shared" si="1"/>
        <v>595.23810000000003</v>
      </c>
      <c r="F39" s="6">
        <f t="shared" si="2"/>
        <v>242.55950000000001</v>
      </c>
      <c r="G39" s="6">
        <f t="shared" si="3"/>
        <v>0</v>
      </c>
      <c r="H39" s="6">
        <f t="shared" si="4"/>
        <v>242.55950000000001</v>
      </c>
      <c r="I39" s="6">
        <f t="shared" si="5"/>
        <v>837.7976000000001</v>
      </c>
      <c r="J39" s="6">
        <f t="shared" si="15"/>
        <v>96428.571400000001</v>
      </c>
      <c r="K39" s="6">
        <f t="shared" si="6"/>
        <v>837.7976000000001</v>
      </c>
      <c r="L39" s="10">
        <f t="shared" si="7"/>
        <v>0</v>
      </c>
      <c r="M39" s="10">
        <f t="shared" si="8"/>
        <v>0</v>
      </c>
      <c r="N39" s="10">
        <f t="shared" si="9"/>
        <v>0</v>
      </c>
      <c r="O39" s="10">
        <f t="shared" si="10"/>
        <v>0</v>
      </c>
      <c r="P39" s="10"/>
      <c r="Q39" s="11">
        <f t="shared" si="11"/>
        <v>5049.1071000000002</v>
      </c>
      <c r="R39" s="11">
        <f t="shared" si="12"/>
        <v>3571.4286000000002</v>
      </c>
      <c r="S39" s="11">
        <f t="shared" si="16"/>
        <v>3571.4286000000002</v>
      </c>
      <c r="T39" s="11">
        <f t="shared" si="17"/>
        <v>0</v>
      </c>
    </row>
    <row r="40" spans="2:20" x14ac:dyDescent="0.25">
      <c r="B40" s="2">
        <f t="shared" si="0"/>
        <v>44439</v>
      </c>
      <c r="C40" s="3">
        <f t="shared" si="13"/>
        <v>19</v>
      </c>
      <c r="D40" s="10">
        <f t="shared" si="14"/>
        <v>96428.571400000001</v>
      </c>
      <c r="E40" s="6">
        <f t="shared" si="1"/>
        <v>595.23810000000003</v>
      </c>
      <c r="F40" s="6">
        <f t="shared" si="2"/>
        <v>241.07140000000001</v>
      </c>
      <c r="G40" s="6">
        <f t="shared" si="3"/>
        <v>0</v>
      </c>
      <c r="H40" s="6">
        <f t="shared" si="4"/>
        <v>241.07140000000001</v>
      </c>
      <c r="I40" s="6">
        <f t="shared" si="5"/>
        <v>836.30950000000007</v>
      </c>
      <c r="J40" s="6">
        <f t="shared" si="15"/>
        <v>95833.333299999998</v>
      </c>
      <c r="K40" s="6">
        <f t="shared" si="6"/>
        <v>836.30950000000007</v>
      </c>
      <c r="L40" s="10">
        <f t="shared" si="7"/>
        <v>0</v>
      </c>
      <c r="M40" s="10">
        <f t="shared" si="8"/>
        <v>0</v>
      </c>
      <c r="N40" s="10">
        <f t="shared" si="9"/>
        <v>0</v>
      </c>
      <c r="O40" s="10">
        <f t="shared" si="10"/>
        <v>0</v>
      </c>
      <c r="P40" s="10"/>
      <c r="Q40" s="11">
        <f t="shared" si="11"/>
        <v>5885.4166000000005</v>
      </c>
      <c r="R40" s="11">
        <f t="shared" si="12"/>
        <v>4166.6666999999998</v>
      </c>
      <c r="S40" s="11">
        <f t="shared" si="16"/>
        <v>4166.6666999999998</v>
      </c>
      <c r="T40" s="11">
        <f t="shared" si="17"/>
        <v>0</v>
      </c>
    </row>
    <row r="41" spans="2:20" x14ac:dyDescent="0.25">
      <c r="B41" s="2">
        <f t="shared" si="0"/>
        <v>44469</v>
      </c>
      <c r="C41" s="3">
        <f t="shared" si="13"/>
        <v>20</v>
      </c>
      <c r="D41" s="10">
        <f t="shared" si="14"/>
        <v>95833.333299999998</v>
      </c>
      <c r="E41" s="6">
        <f t="shared" si="1"/>
        <v>595.23810000000003</v>
      </c>
      <c r="F41" s="6">
        <f t="shared" si="2"/>
        <v>239.58330000000001</v>
      </c>
      <c r="G41" s="6">
        <f t="shared" si="3"/>
        <v>0</v>
      </c>
      <c r="H41" s="6">
        <f t="shared" si="4"/>
        <v>239.58330000000001</v>
      </c>
      <c r="I41" s="6">
        <f t="shared" si="5"/>
        <v>834.82140000000004</v>
      </c>
      <c r="J41" s="6">
        <f t="shared" si="15"/>
        <v>95238.095199999996</v>
      </c>
      <c r="K41" s="6">
        <f t="shared" si="6"/>
        <v>834.82140000000004</v>
      </c>
      <c r="L41" s="10">
        <f t="shared" si="7"/>
        <v>0</v>
      </c>
      <c r="M41" s="10">
        <f t="shared" si="8"/>
        <v>0</v>
      </c>
      <c r="N41" s="10">
        <f t="shared" si="9"/>
        <v>0</v>
      </c>
      <c r="O41" s="10">
        <f t="shared" si="10"/>
        <v>0</v>
      </c>
      <c r="P41" s="10"/>
      <c r="Q41" s="11">
        <f t="shared" si="11"/>
        <v>6720.2380000000003</v>
      </c>
      <c r="R41" s="11">
        <f t="shared" si="12"/>
        <v>4761.9048000000003</v>
      </c>
      <c r="S41" s="11">
        <f t="shared" si="16"/>
        <v>4761.9048000000003</v>
      </c>
      <c r="T41" s="11">
        <f t="shared" si="17"/>
        <v>0</v>
      </c>
    </row>
    <row r="42" spans="2:20" x14ac:dyDescent="0.25">
      <c r="B42" s="2">
        <f t="shared" si="0"/>
        <v>44500</v>
      </c>
      <c r="C42" s="3">
        <f t="shared" si="13"/>
        <v>21</v>
      </c>
      <c r="D42" s="10">
        <f t="shared" si="14"/>
        <v>95238.095199999996</v>
      </c>
      <c r="E42" s="6">
        <f t="shared" si="1"/>
        <v>595.23810000000003</v>
      </c>
      <c r="F42" s="6">
        <f t="shared" si="2"/>
        <v>238.09520000000001</v>
      </c>
      <c r="G42" s="6">
        <f t="shared" si="3"/>
        <v>0</v>
      </c>
      <c r="H42" s="6">
        <f t="shared" si="4"/>
        <v>238.09520000000001</v>
      </c>
      <c r="I42" s="6">
        <f t="shared" si="5"/>
        <v>833.33330000000001</v>
      </c>
      <c r="J42" s="6">
        <f t="shared" si="15"/>
        <v>94642.857099999994</v>
      </c>
      <c r="K42" s="6">
        <f t="shared" si="6"/>
        <v>833.33330000000001</v>
      </c>
      <c r="L42" s="10">
        <f t="shared" si="7"/>
        <v>0</v>
      </c>
      <c r="M42" s="10">
        <f t="shared" si="8"/>
        <v>0</v>
      </c>
      <c r="N42" s="10">
        <f t="shared" si="9"/>
        <v>0</v>
      </c>
      <c r="O42" s="10">
        <f t="shared" si="10"/>
        <v>0</v>
      </c>
      <c r="P42" s="10"/>
      <c r="Q42" s="11">
        <f t="shared" si="11"/>
        <v>7553.5713000000005</v>
      </c>
      <c r="R42" s="11">
        <f t="shared" si="12"/>
        <v>5357.1429000000007</v>
      </c>
      <c r="S42" s="11">
        <f t="shared" si="16"/>
        <v>5357.1429000000007</v>
      </c>
      <c r="T42" s="11">
        <f t="shared" si="17"/>
        <v>0</v>
      </c>
    </row>
    <row r="43" spans="2:20" x14ac:dyDescent="0.25">
      <c r="B43" s="2">
        <f t="shared" si="0"/>
        <v>44530</v>
      </c>
      <c r="C43" s="3">
        <f t="shared" si="13"/>
        <v>22</v>
      </c>
      <c r="D43" s="10">
        <f t="shared" si="14"/>
        <v>94642.857099999994</v>
      </c>
      <c r="E43" s="6">
        <f t="shared" si="1"/>
        <v>595.23810000000003</v>
      </c>
      <c r="F43" s="6">
        <f t="shared" si="2"/>
        <v>236.6071</v>
      </c>
      <c r="G43" s="6">
        <f t="shared" si="3"/>
        <v>0</v>
      </c>
      <c r="H43" s="6">
        <f t="shared" si="4"/>
        <v>236.6071</v>
      </c>
      <c r="I43" s="6">
        <f t="shared" si="5"/>
        <v>831.84519999999998</v>
      </c>
      <c r="J43" s="6">
        <f t="shared" si="15"/>
        <v>94047.619000000006</v>
      </c>
      <c r="K43" s="6">
        <f t="shared" si="6"/>
        <v>831.84519999999998</v>
      </c>
      <c r="L43" s="10">
        <f t="shared" si="7"/>
        <v>0</v>
      </c>
      <c r="M43" s="10">
        <f t="shared" si="8"/>
        <v>0</v>
      </c>
      <c r="N43" s="10">
        <f t="shared" si="9"/>
        <v>0</v>
      </c>
      <c r="O43" s="10">
        <f t="shared" si="10"/>
        <v>0</v>
      </c>
      <c r="P43" s="10"/>
      <c r="Q43" s="11">
        <f t="shared" si="11"/>
        <v>8385.4165000000012</v>
      </c>
      <c r="R43" s="11">
        <f t="shared" si="12"/>
        <v>5952.3810000000012</v>
      </c>
      <c r="S43" s="11">
        <f t="shared" si="16"/>
        <v>5952.3810000000012</v>
      </c>
      <c r="T43" s="11">
        <f t="shared" si="17"/>
        <v>0</v>
      </c>
    </row>
    <row r="44" spans="2:20" x14ac:dyDescent="0.25">
      <c r="B44" s="2">
        <f t="shared" si="0"/>
        <v>44561</v>
      </c>
      <c r="C44" s="3">
        <f t="shared" si="13"/>
        <v>23</v>
      </c>
      <c r="D44" s="10">
        <f t="shared" si="14"/>
        <v>94047.619000000006</v>
      </c>
      <c r="E44" s="6">
        <f t="shared" si="1"/>
        <v>595.23810000000003</v>
      </c>
      <c r="F44" s="6">
        <f t="shared" si="2"/>
        <v>235.119</v>
      </c>
      <c r="G44" s="6">
        <f t="shared" si="3"/>
        <v>0</v>
      </c>
      <c r="H44" s="6">
        <f t="shared" si="4"/>
        <v>235.119</v>
      </c>
      <c r="I44" s="6">
        <f t="shared" si="5"/>
        <v>830.35710000000006</v>
      </c>
      <c r="J44" s="6">
        <f t="shared" si="15"/>
        <v>93452.380900000004</v>
      </c>
      <c r="K44" s="6">
        <f t="shared" si="6"/>
        <v>830.35710000000006</v>
      </c>
      <c r="L44" s="10">
        <f t="shared" si="7"/>
        <v>0</v>
      </c>
      <c r="M44" s="10">
        <f t="shared" si="8"/>
        <v>0</v>
      </c>
      <c r="N44" s="10">
        <f t="shared" si="9"/>
        <v>0</v>
      </c>
      <c r="O44" s="10">
        <f t="shared" si="10"/>
        <v>0</v>
      </c>
      <c r="P44" s="10"/>
      <c r="Q44" s="11">
        <f t="shared" si="11"/>
        <v>9215.7736000000004</v>
      </c>
      <c r="R44" s="11">
        <f t="shared" si="12"/>
        <v>6547.6191000000017</v>
      </c>
      <c r="S44" s="11">
        <f t="shared" si="16"/>
        <v>6547.6191000000017</v>
      </c>
      <c r="T44" s="11">
        <f t="shared" si="17"/>
        <v>0</v>
      </c>
    </row>
    <row r="45" spans="2:20" x14ac:dyDescent="0.25">
      <c r="B45" s="2">
        <f t="shared" si="0"/>
        <v>44592</v>
      </c>
      <c r="C45" s="3">
        <f t="shared" si="13"/>
        <v>24</v>
      </c>
      <c r="D45" s="10">
        <f t="shared" si="14"/>
        <v>93452.380900000004</v>
      </c>
      <c r="E45" s="6">
        <f t="shared" si="1"/>
        <v>595.23810000000003</v>
      </c>
      <c r="F45" s="6">
        <f t="shared" si="2"/>
        <v>233.631</v>
      </c>
      <c r="G45" s="6">
        <f t="shared" si="3"/>
        <v>0</v>
      </c>
      <c r="H45" s="6">
        <f t="shared" si="4"/>
        <v>233.631</v>
      </c>
      <c r="I45" s="6">
        <f t="shared" si="5"/>
        <v>828.8691</v>
      </c>
      <c r="J45" s="6">
        <f t="shared" si="15"/>
        <v>92857.142800000001</v>
      </c>
      <c r="K45" s="6">
        <f t="shared" si="6"/>
        <v>828.8691</v>
      </c>
      <c r="L45" s="10">
        <f t="shared" si="7"/>
        <v>10044.6427</v>
      </c>
      <c r="M45" s="10">
        <f t="shared" si="8"/>
        <v>7142.8572000000022</v>
      </c>
      <c r="N45" s="10">
        <f t="shared" si="9"/>
        <v>0</v>
      </c>
      <c r="O45" s="10">
        <f t="shared" si="10"/>
        <v>7142.8572000000022</v>
      </c>
      <c r="P45" s="10"/>
      <c r="Q45" s="11">
        <f t="shared" si="11"/>
        <v>10044.6427</v>
      </c>
      <c r="R45" s="11">
        <f t="shared" si="12"/>
        <v>7142.8572000000022</v>
      </c>
      <c r="S45" s="11">
        <f t="shared" si="16"/>
        <v>7142.8572000000022</v>
      </c>
      <c r="T45" s="11">
        <f t="shared" si="17"/>
        <v>0</v>
      </c>
    </row>
    <row r="46" spans="2:20" x14ac:dyDescent="0.25">
      <c r="B46" s="2">
        <f t="shared" si="0"/>
        <v>44620</v>
      </c>
      <c r="C46" s="3">
        <f t="shared" si="13"/>
        <v>25</v>
      </c>
      <c r="D46" s="10">
        <f t="shared" si="14"/>
        <v>92857.142800000001</v>
      </c>
      <c r="E46" s="6">
        <f t="shared" si="1"/>
        <v>595.23810000000003</v>
      </c>
      <c r="F46" s="6">
        <f t="shared" si="2"/>
        <v>232.1429</v>
      </c>
      <c r="G46" s="6">
        <f t="shared" si="3"/>
        <v>232.1429</v>
      </c>
      <c r="H46" s="6">
        <f t="shared" si="4"/>
        <v>464.28579999999999</v>
      </c>
      <c r="I46" s="6">
        <f t="shared" si="5"/>
        <v>1059.5239000000001</v>
      </c>
      <c r="J46" s="6">
        <f t="shared" si="15"/>
        <v>92261.904699999999</v>
      </c>
      <c r="K46" s="6">
        <f t="shared" si="6"/>
        <v>1059.5239000000001</v>
      </c>
      <c r="L46" s="10">
        <f t="shared" si="7"/>
        <v>0</v>
      </c>
      <c r="M46" s="10">
        <f t="shared" si="8"/>
        <v>0</v>
      </c>
      <c r="N46" s="10">
        <f t="shared" si="9"/>
        <v>0</v>
      </c>
      <c r="O46" s="10">
        <f t="shared" si="10"/>
        <v>0</v>
      </c>
      <c r="P46" s="10"/>
      <c r="Q46" s="11">
        <f t="shared" si="11"/>
        <v>1059.5239000000001</v>
      </c>
      <c r="R46" s="11">
        <f t="shared" si="12"/>
        <v>827.38100000000009</v>
      </c>
      <c r="S46" s="11">
        <f t="shared" si="16"/>
        <v>595.23810000000003</v>
      </c>
      <c r="T46" s="11">
        <f t="shared" si="17"/>
        <v>232.1429</v>
      </c>
    </row>
    <row r="47" spans="2:20" x14ac:dyDescent="0.25">
      <c r="B47" s="2">
        <f t="shared" si="0"/>
        <v>44651</v>
      </c>
      <c r="C47" s="3">
        <f t="shared" si="13"/>
        <v>26</v>
      </c>
      <c r="D47" s="10">
        <f t="shared" si="14"/>
        <v>92261.904699999999</v>
      </c>
      <c r="E47" s="6">
        <f t="shared" si="1"/>
        <v>595.23810000000003</v>
      </c>
      <c r="F47" s="6">
        <f t="shared" si="2"/>
        <v>230.65479999999999</v>
      </c>
      <c r="G47" s="6">
        <f t="shared" si="3"/>
        <v>230.65479999999999</v>
      </c>
      <c r="H47" s="6">
        <f t="shared" si="4"/>
        <v>461.30959999999999</v>
      </c>
      <c r="I47" s="6">
        <f t="shared" si="5"/>
        <v>1056.5477000000001</v>
      </c>
      <c r="J47" s="6">
        <f t="shared" si="15"/>
        <v>91666.666599999997</v>
      </c>
      <c r="K47" s="6">
        <f t="shared" si="6"/>
        <v>1056.5477000000001</v>
      </c>
      <c r="L47" s="10">
        <f t="shared" si="7"/>
        <v>0</v>
      </c>
      <c r="M47" s="10">
        <f t="shared" si="8"/>
        <v>0</v>
      </c>
      <c r="N47" s="10">
        <f t="shared" si="9"/>
        <v>0</v>
      </c>
      <c r="O47" s="10">
        <f t="shared" si="10"/>
        <v>0</v>
      </c>
      <c r="P47" s="10"/>
      <c r="Q47" s="11">
        <f t="shared" si="11"/>
        <v>2116.0716000000002</v>
      </c>
      <c r="R47" s="11">
        <f t="shared" si="12"/>
        <v>1653.2739000000001</v>
      </c>
      <c r="S47" s="11">
        <f t="shared" si="16"/>
        <v>1190.4762000000001</v>
      </c>
      <c r="T47" s="11">
        <f t="shared" si="17"/>
        <v>462.79769999999996</v>
      </c>
    </row>
    <row r="48" spans="2:20" x14ac:dyDescent="0.25">
      <c r="B48" s="2">
        <f t="shared" si="0"/>
        <v>44681</v>
      </c>
      <c r="C48" s="3">
        <f t="shared" si="13"/>
        <v>27</v>
      </c>
      <c r="D48" s="10">
        <f t="shared" si="14"/>
        <v>91666.666599999997</v>
      </c>
      <c r="E48" s="6">
        <f t="shared" si="1"/>
        <v>595.23810000000003</v>
      </c>
      <c r="F48" s="6">
        <f t="shared" si="2"/>
        <v>229.16669999999999</v>
      </c>
      <c r="G48" s="6">
        <f t="shared" si="3"/>
        <v>229.16669999999999</v>
      </c>
      <c r="H48" s="6">
        <f t="shared" si="4"/>
        <v>458.33339999999998</v>
      </c>
      <c r="I48" s="6">
        <f t="shared" si="5"/>
        <v>1053.5715</v>
      </c>
      <c r="J48" s="6">
        <f t="shared" si="15"/>
        <v>91071.428499999995</v>
      </c>
      <c r="K48" s="6">
        <f t="shared" si="6"/>
        <v>1053.5715</v>
      </c>
      <c r="L48" s="10">
        <f t="shared" si="7"/>
        <v>0</v>
      </c>
      <c r="M48" s="10">
        <f t="shared" si="8"/>
        <v>0</v>
      </c>
      <c r="N48" s="10">
        <f t="shared" si="9"/>
        <v>0</v>
      </c>
      <c r="O48" s="10">
        <f t="shared" si="10"/>
        <v>0</v>
      </c>
      <c r="P48" s="10"/>
      <c r="Q48" s="11">
        <f t="shared" si="11"/>
        <v>3169.6431000000002</v>
      </c>
      <c r="R48" s="11">
        <f t="shared" si="12"/>
        <v>2477.6787000000004</v>
      </c>
      <c r="S48" s="11">
        <f t="shared" si="16"/>
        <v>1785.7143000000001</v>
      </c>
      <c r="T48" s="11">
        <f t="shared" si="17"/>
        <v>691.96439999999996</v>
      </c>
    </row>
    <row r="49" spans="2:20" x14ac:dyDescent="0.25">
      <c r="B49" s="2">
        <f t="shared" si="0"/>
        <v>44712</v>
      </c>
      <c r="C49" s="3">
        <f t="shared" si="13"/>
        <v>28</v>
      </c>
      <c r="D49" s="10">
        <f t="shared" si="14"/>
        <v>91071.428499999995</v>
      </c>
      <c r="E49" s="6">
        <f t="shared" si="1"/>
        <v>595.23810000000003</v>
      </c>
      <c r="F49" s="6">
        <f t="shared" si="2"/>
        <v>227.67859999999999</v>
      </c>
      <c r="G49" s="6">
        <f t="shared" si="3"/>
        <v>227.67859999999999</v>
      </c>
      <c r="H49" s="6">
        <f t="shared" si="4"/>
        <v>455.35719999999998</v>
      </c>
      <c r="I49" s="6">
        <f t="shared" si="5"/>
        <v>1050.5953</v>
      </c>
      <c r="J49" s="6">
        <f t="shared" si="15"/>
        <v>90476.190400000007</v>
      </c>
      <c r="K49" s="6">
        <f t="shared" si="6"/>
        <v>1050.5953</v>
      </c>
      <c r="L49" s="10">
        <f t="shared" si="7"/>
        <v>0</v>
      </c>
      <c r="M49" s="10">
        <f t="shared" si="8"/>
        <v>0</v>
      </c>
      <c r="N49" s="10">
        <f t="shared" si="9"/>
        <v>0</v>
      </c>
      <c r="O49" s="10">
        <f t="shared" si="10"/>
        <v>0</v>
      </c>
      <c r="P49" s="10"/>
      <c r="Q49" s="11">
        <f t="shared" si="11"/>
        <v>4220.2384000000002</v>
      </c>
      <c r="R49" s="11">
        <f t="shared" si="12"/>
        <v>3300.5954000000002</v>
      </c>
      <c r="S49" s="11">
        <f t="shared" si="16"/>
        <v>2380.9524000000001</v>
      </c>
      <c r="T49" s="11">
        <f t="shared" si="17"/>
        <v>919.64299999999992</v>
      </c>
    </row>
    <row r="50" spans="2:20" x14ac:dyDescent="0.25">
      <c r="B50" s="2">
        <f t="shared" si="0"/>
        <v>44742</v>
      </c>
      <c r="C50" s="3">
        <f t="shared" si="13"/>
        <v>29</v>
      </c>
      <c r="D50" s="10">
        <f t="shared" si="14"/>
        <v>90476.190400000007</v>
      </c>
      <c r="E50" s="6">
        <f t="shared" si="1"/>
        <v>595.23810000000003</v>
      </c>
      <c r="F50" s="6">
        <f t="shared" si="2"/>
        <v>226.19049999999999</v>
      </c>
      <c r="G50" s="6">
        <f t="shared" si="3"/>
        <v>226.19049999999999</v>
      </c>
      <c r="H50" s="6">
        <f t="shared" si="4"/>
        <v>452.38099999999997</v>
      </c>
      <c r="I50" s="6">
        <f t="shared" si="5"/>
        <v>1047.6190999999999</v>
      </c>
      <c r="J50" s="6">
        <f t="shared" si="15"/>
        <v>89880.952300000004</v>
      </c>
      <c r="K50" s="6">
        <f t="shared" si="6"/>
        <v>1047.6190999999999</v>
      </c>
      <c r="L50" s="10">
        <f t="shared" si="7"/>
        <v>0</v>
      </c>
      <c r="M50" s="10">
        <f t="shared" si="8"/>
        <v>0</v>
      </c>
      <c r="N50" s="10">
        <f t="shared" si="9"/>
        <v>0</v>
      </c>
      <c r="O50" s="10">
        <f t="shared" si="10"/>
        <v>0</v>
      </c>
      <c r="P50" s="10"/>
      <c r="Q50" s="11">
        <f t="shared" si="11"/>
        <v>5267.8575000000001</v>
      </c>
      <c r="R50" s="11">
        <f t="shared" si="12"/>
        <v>4122.0240000000003</v>
      </c>
      <c r="S50" s="11">
        <f t="shared" si="16"/>
        <v>2976.1905000000002</v>
      </c>
      <c r="T50" s="11">
        <f t="shared" si="17"/>
        <v>1145.8335</v>
      </c>
    </row>
    <row r="51" spans="2:20" x14ac:dyDescent="0.25">
      <c r="B51" s="2">
        <f t="shared" si="0"/>
        <v>44773</v>
      </c>
      <c r="C51" s="3">
        <f t="shared" si="13"/>
        <v>30</v>
      </c>
      <c r="D51" s="10">
        <f t="shared" si="14"/>
        <v>89880.952300000004</v>
      </c>
      <c r="E51" s="6">
        <f t="shared" si="1"/>
        <v>595.23810000000003</v>
      </c>
      <c r="F51" s="6">
        <f t="shared" si="2"/>
        <v>224.70240000000001</v>
      </c>
      <c r="G51" s="6">
        <f t="shared" si="3"/>
        <v>224.70240000000001</v>
      </c>
      <c r="H51" s="6">
        <f t="shared" si="4"/>
        <v>449.40480000000002</v>
      </c>
      <c r="I51" s="6">
        <f t="shared" si="5"/>
        <v>1044.6429000000001</v>
      </c>
      <c r="J51" s="6">
        <f t="shared" si="15"/>
        <v>89285.714200000002</v>
      </c>
      <c r="K51" s="6">
        <f t="shared" si="6"/>
        <v>1044.6429000000001</v>
      </c>
      <c r="L51" s="10">
        <f t="shared" si="7"/>
        <v>0</v>
      </c>
      <c r="M51" s="10">
        <f t="shared" si="8"/>
        <v>0</v>
      </c>
      <c r="N51" s="10">
        <f t="shared" si="9"/>
        <v>0</v>
      </c>
      <c r="O51" s="10">
        <f t="shared" si="10"/>
        <v>0</v>
      </c>
      <c r="P51" s="10"/>
      <c r="Q51" s="11">
        <f t="shared" si="11"/>
        <v>6312.5003999999999</v>
      </c>
      <c r="R51" s="11">
        <f t="shared" si="12"/>
        <v>4941.9645</v>
      </c>
      <c r="S51" s="11">
        <f t="shared" si="16"/>
        <v>3571.4286000000002</v>
      </c>
      <c r="T51" s="11">
        <f t="shared" si="17"/>
        <v>1370.5358999999999</v>
      </c>
    </row>
    <row r="52" spans="2:20" x14ac:dyDescent="0.25">
      <c r="B52" s="2">
        <f t="shared" si="0"/>
        <v>44804</v>
      </c>
      <c r="C52" s="3">
        <f t="shared" si="13"/>
        <v>31</v>
      </c>
      <c r="D52" s="10">
        <f t="shared" si="14"/>
        <v>89285.714200000002</v>
      </c>
      <c r="E52" s="6">
        <f t="shared" si="1"/>
        <v>595.23810000000003</v>
      </c>
      <c r="F52" s="6">
        <f t="shared" si="2"/>
        <v>223.21430000000001</v>
      </c>
      <c r="G52" s="6">
        <f t="shared" si="3"/>
        <v>223.21430000000001</v>
      </c>
      <c r="H52" s="6">
        <f t="shared" si="4"/>
        <v>446.42860000000002</v>
      </c>
      <c r="I52" s="6">
        <f t="shared" si="5"/>
        <v>1041.6667</v>
      </c>
      <c r="J52" s="6">
        <f t="shared" si="15"/>
        <v>88690.4761</v>
      </c>
      <c r="K52" s="6">
        <f t="shared" si="6"/>
        <v>1041.6667</v>
      </c>
      <c r="L52" s="10">
        <f t="shared" si="7"/>
        <v>0</v>
      </c>
      <c r="M52" s="10">
        <f t="shared" si="8"/>
        <v>0</v>
      </c>
      <c r="N52" s="10">
        <f t="shared" si="9"/>
        <v>0</v>
      </c>
      <c r="O52" s="10">
        <f t="shared" si="10"/>
        <v>0</v>
      </c>
      <c r="P52" s="10"/>
      <c r="Q52" s="11">
        <f t="shared" si="11"/>
        <v>7354.1670999999997</v>
      </c>
      <c r="R52" s="11">
        <f t="shared" si="12"/>
        <v>5760.4169000000002</v>
      </c>
      <c r="S52" s="11">
        <f t="shared" si="16"/>
        <v>4166.6666999999998</v>
      </c>
      <c r="T52" s="11">
        <f t="shared" si="17"/>
        <v>1593.7501999999999</v>
      </c>
    </row>
    <row r="53" spans="2:20" x14ac:dyDescent="0.25">
      <c r="B53" s="2">
        <f t="shared" si="0"/>
        <v>44834</v>
      </c>
      <c r="C53" s="3">
        <f t="shared" si="13"/>
        <v>32</v>
      </c>
      <c r="D53" s="10">
        <f t="shared" si="14"/>
        <v>88690.4761</v>
      </c>
      <c r="E53" s="6">
        <f t="shared" si="1"/>
        <v>595.23810000000003</v>
      </c>
      <c r="F53" s="6">
        <f t="shared" si="2"/>
        <v>221.72620000000001</v>
      </c>
      <c r="G53" s="6">
        <f t="shared" si="3"/>
        <v>221.72620000000001</v>
      </c>
      <c r="H53" s="6">
        <f t="shared" si="4"/>
        <v>443.45240000000001</v>
      </c>
      <c r="I53" s="6">
        <f t="shared" si="5"/>
        <v>1038.6905000000002</v>
      </c>
      <c r="J53" s="6">
        <f t="shared" si="15"/>
        <v>88095.237999999998</v>
      </c>
      <c r="K53" s="6">
        <f t="shared" si="6"/>
        <v>1038.6905000000002</v>
      </c>
      <c r="L53" s="10">
        <f t="shared" si="7"/>
        <v>0</v>
      </c>
      <c r="M53" s="10">
        <f t="shared" si="8"/>
        <v>0</v>
      </c>
      <c r="N53" s="10">
        <f t="shared" si="9"/>
        <v>0</v>
      </c>
      <c r="O53" s="10">
        <f t="shared" si="10"/>
        <v>0</v>
      </c>
      <c r="P53" s="10"/>
      <c r="Q53" s="11">
        <f t="shared" si="11"/>
        <v>8392.8575999999994</v>
      </c>
      <c r="R53" s="11">
        <f t="shared" si="12"/>
        <v>6577.3811999999998</v>
      </c>
      <c r="S53" s="11">
        <f t="shared" si="16"/>
        <v>4761.9048000000003</v>
      </c>
      <c r="T53" s="11">
        <f t="shared" si="17"/>
        <v>1815.4764</v>
      </c>
    </row>
    <row r="54" spans="2:20" x14ac:dyDescent="0.25">
      <c r="B54" s="2">
        <f t="shared" si="0"/>
        <v>44865</v>
      </c>
      <c r="C54" s="3">
        <f t="shared" si="13"/>
        <v>33</v>
      </c>
      <c r="D54" s="10">
        <f t="shared" si="14"/>
        <v>88095.237999999998</v>
      </c>
      <c r="E54" s="6">
        <f t="shared" si="1"/>
        <v>595.23810000000003</v>
      </c>
      <c r="F54" s="6">
        <f t="shared" si="2"/>
        <v>220.2381</v>
      </c>
      <c r="G54" s="6">
        <f t="shared" si="3"/>
        <v>220.2381</v>
      </c>
      <c r="H54" s="6">
        <f t="shared" si="4"/>
        <v>440.47620000000001</v>
      </c>
      <c r="I54" s="6">
        <f t="shared" si="5"/>
        <v>1035.7143000000001</v>
      </c>
      <c r="J54" s="6">
        <f t="shared" si="15"/>
        <v>87499.999899999995</v>
      </c>
      <c r="K54" s="6">
        <f t="shared" si="6"/>
        <v>1035.7143000000001</v>
      </c>
      <c r="L54" s="10">
        <f t="shared" si="7"/>
        <v>0</v>
      </c>
      <c r="M54" s="10">
        <f t="shared" si="8"/>
        <v>0</v>
      </c>
      <c r="N54" s="10">
        <f t="shared" si="9"/>
        <v>0</v>
      </c>
      <c r="O54" s="10">
        <f t="shared" si="10"/>
        <v>0</v>
      </c>
      <c r="P54" s="10"/>
      <c r="Q54" s="11">
        <f t="shared" si="11"/>
        <v>9428.571899999999</v>
      </c>
      <c r="R54" s="11">
        <f t="shared" si="12"/>
        <v>7392.8573999999999</v>
      </c>
      <c r="S54" s="11">
        <f t="shared" si="16"/>
        <v>5357.1429000000007</v>
      </c>
      <c r="T54" s="11">
        <f t="shared" si="17"/>
        <v>2035.7145</v>
      </c>
    </row>
    <row r="55" spans="2:20" x14ac:dyDescent="0.25">
      <c r="B55" s="2">
        <f t="shared" si="0"/>
        <v>44895</v>
      </c>
      <c r="C55" s="3">
        <f t="shared" si="13"/>
        <v>34</v>
      </c>
      <c r="D55" s="10">
        <f t="shared" si="14"/>
        <v>87499.999899999995</v>
      </c>
      <c r="E55" s="6">
        <f t="shared" si="1"/>
        <v>595.23810000000003</v>
      </c>
      <c r="F55" s="6">
        <f t="shared" si="2"/>
        <v>218.75</v>
      </c>
      <c r="G55" s="6">
        <f t="shared" si="3"/>
        <v>218.75</v>
      </c>
      <c r="H55" s="6">
        <f t="shared" si="4"/>
        <v>437.5</v>
      </c>
      <c r="I55" s="6">
        <f t="shared" si="5"/>
        <v>1032.7381</v>
      </c>
      <c r="J55" s="6">
        <f t="shared" si="15"/>
        <v>86904.761799999993</v>
      </c>
      <c r="K55" s="6">
        <f t="shared" si="6"/>
        <v>1032.7381</v>
      </c>
      <c r="L55" s="10">
        <f t="shared" si="7"/>
        <v>0</v>
      </c>
      <c r="M55" s="10">
        <f t="shared" si="8"/>
        <v>0</v>
      </c>
      <c r="N55" s="10">
        <f t="shared" si="9"/>
        <v>0</v>
      </c>
      <c r="O55" s="10">
        <f t="shared" si="10"/>
        <v>0</v>
      </c>
      <c r="P55" s="10"/>
      <c r="Q55" s="11">
        <f t="shared" si="11"/>
        <v>10461.31</v>
      </c>
      <c r="R55" s="11">
        <f t="shared" si="12"/>
        <v>8206.8454999999994</v>
      </c>
      <c r="S55" s="11">
        <f t="shared" si="16"/>
        <v>5952.3810000000012</v>
      </c>
      <c r="T55" s="11">
        <f t="shared" si="17"/>
        <v>2254.4645</v>
      </c>
    </row>
    <row r="56" spans="2:20" x14ac:dyDescent="0.25">
      <c r="B56" s="2">
        <f t="shared" si="0"/>
        <v>44926</v>
      </c>
      <c r="C56" s="3">
        <f t="shared" si="13"/>
        <v>35</v>
      </c>
      <c r="D56" s="10">
        <f t="shared" si="14"/>
        <v>86904.761799999993</v>
      </c>
      <c r="E56" s="6">
        <f t="shared" si="1"/>
        <v>595.23810000000003</v>
      </c>
      <c r="F56" s="6">
        <f t="shared" si="2"/>
        <v>217.2619</v>
      </c>
      <c r="G56" s="6">
        <f t="shared" si="3"/>
        <v>217.2619</v>
      </c>
      <c r="H56" s="6">
        <f t="shared" si="4"/>
        <v>434.52379999999999</v>
      </c>
      <c r="I56" s="6">
        <f t="shared" si="5"/>
        <v>1029.7619</v>
      </c>
      <c r="J56" s="6">
        <f t="shared" si="15"/>
        <v>86309.523700000005</v>
      </c>
      <c r="K56" s="6">
        <f t="shared" si="6"/>
        <v>1029.7619</v>
      </c>
      <c r="L56" s="10">
        <f t="shared" si="7"/>
        <v>0</v>
      </c>
      <c r="M56" s="10">
        <f t="shared" si="8"/>
        <v>0</v>
      </c>
      <c r="N56" s="10">
        <f t="shared" si="9"/>
        <v>0</v>
      </c>
      <c r="O56" s="10">
        <f t="shared" si="10"/>
        <v>0</v>
      </c>
      <c r="P56" s="10"/>
      <c r="Q56" s="11">
        <f t="shared" si="11"/>
        <v>11491.071899999999</v>
      </c>
      <c r="R56" s="11">
        <f t="shared" si="12"/>
        <v>9019.3454999999994</v>
      </c>
      <c r="S56" s="11">
        <f t="shared" si="16"/>
        <v>6547.6191000000017</v>
      </c>
      <c r="T56" s="11">
        <f t="shared" si="17"/>
        <v>2471.7264</v>
      </c>
    </row>
    <row r="57" spans="2:20" x14ac:dyDescent="0.25">
      <c r="B57" s="2">
        <f t="shared" si="0"/>
        <v>44957</v>
      </c>
      <c r="C57" s="3">
        <f t="shared" si="13"/>
        <v>36</v>
      </c>
      <c r="D57" s="10">
        <f t="shared" si="14"/>
        <v>86309.523700000005</v>
      </c>
      <c r="E57" s="6">
        <f t="shared" si="1"/>
        <v>595.23810000000003</v>
      </c>
      <c r="F57" s="6">
        <f t="shared" si="2"/>
        <v>215.77379999999999</v>
      </c>
      <c r="G57" s="6">
        <f t="shared" si="3"/>
        <v>215.77379999999999</v>
      </c>
      <c r="H57" s="6">
        <f t="shared" si="4"/>
        <v>431.54759999999999</v>
      </c>
      <c r="I57" s="6">
        <f t="shared" si="5"/>
        <v>1026.7856999999999</v>
      </c>
      <c r="J57" s="6">
        <f t="shared" si="15"/>
        <v>85714.285600000003</v>
      </c>
      <c r="K57" s="6">
        <f t="shared" si="6"/>
        <v>1026.7856999999999</v>
      </c>
      <c r="L57" s="10">
        <f t="shared" si="7"/>
        <v>12517.857599999999</v>
      </c>
      <c r="M57" s="10">
        <f t="shared" si="8"/>
        <v>7142.8572000000022</v>
      </c>
      <c r="N57" s="10">
        <f t="shared" si="9"/>
        <v>2687.5001999999999</v>
      </c>
      <c r="O57" s="10">
        <f t="shared" si="10"/>
        <v>9830.357399999999</v>
      </c>
      <c r="P57" s="10"/>
      <c r="Q57" s="11">
        <f t="shared" si="11"/>
        <v>12517.857599999999</v>
      </c>
      <c r="R57" s="11">
        <f t="shared" si="12"/>
        <v>9830.357399999999</v>
      </c>
      <c r="S57" s="11">
        <f t="shared" si="16"/>
        <v>7142.8572000000022</v>
      </c>
      <c r="T57" s="11">
        <f t="shared" si="17"/>
        <v>2687.5001999999999</v>
      </c>
    </row>
    <row r="58" spans="2:20" x14ac:dyDescent="0.25">
      <c r="B58" s="2">
        <f t="shared" si="0"/>
        <v>44985</v>
      </c>
      <c r="C58" s="3">
        <f t="shared" si="13"/>
        <v>37</v>
      </c>
      <c r="D58" s="10">
        <f t="shared" si="14"/>
        <v>85714.285600000003</v>
      </c>
      <c r="E58" s="6">
        <f t="shared" si="1"/>
        <v>595.23810000000003</v>
      </c>
      <c r="F58" s="6">
        <f t="shared" si="2"/>
        <v>214.28569999999999</v>
      </c>
      <c r="G58" s="6">
        <f t="shared" si="3"/>
        <v>214.28569999999999</v>
      </c>
      <c r="H58" s="6">
        <f t="shared" si="4"/>
        <v>428.57139999999998</v>
      </c>
      <c r="I58" s="6">
        <f t="shared" si="5"/>
        <v>1023.8095000000001</v>
      </c>
      <c r="J58" s="6">
        <f t="shared" si="15"/>
        <v>85119.047500000001</v>
      </c>
      <c r="K58" s="6">
        <f t="shared" si="6"/>
        <v>1023.8095000000001</v>
      </c>
      <c r="L58" s="10">
        <f t="shared" si="7"/>
        <v>0</v>
      </c>
      <c r="M58" s="10">
        <f t="shared" si="8"/>
        <v>0</v>
      </c>
      <c r="N58" s="10">
        <f t="shared" si="9"/>
        <v>0</v>
      </c>
      <c r="O58" s="10">
        <f t="shared" si="10"/>
        <v>0</v>
      </c>
      <c r="P58" s="10"/>
      <c r="Q58" s="11">
        <f t="shared" si="11"/>
        <v>1023.8095000000001</v>
      </c>
      <c r="R58" s="11">
        <f t="shared" si="12"/>
        <v>809.52380000000005</v>
      </c>
      <c r="S58" s="11">
        <f t="shared" si="16"/>
        <v>595.23810000000003</v>
      </c>
      <c r="T58" s="11">
        <f t="shared" si="17"/>
        <v>214.28569999999999</v>
      </c>
    </row>
    <row r="59" spans="2:20" x14ac:dyDescent="0.25">
      <c r="B59" s="2">
        <f t="shared" si="0"/>
        <v>45016</v>
      </c>
      <c r="C59" s="3">
        <f t="shared" si="13"/>
        <v>38</v>
      </c>
      <c r="D59" s="10">
        <f t="shared" si="14"/>
        <v>85119.047500000001</v>
      </c>
      <c r="E59" s="6">
        <f t="shared" si="1"/>
        <v>595.23810000000003</v>
      </c>
      <c r="F59" s="6">
        <f t="shared" si="2"/>
        <v>212.79759999999999</v>
      </c>
      <c r="G59" s="6">
        <f t="shared" si="3"/>
        <v>212.79759999999999</v>
      </c>
      <c r="H59" s="6">
        <f t="shared" si="4"/>
        <v>425.59519999999998</v>
      </c>
      <c r="I59" s="6">
        <f t="shared" si="5"/>
        <v>1020.8333</v>
      </c>
      <c r="J59" s="6">
        <f t="shared" si="15"/>
        <v>84523.809399999998</v>
      </c>
      <c r="K59" s="6">
        <f t="shared" si="6"/>
        <v>1020.8333</v>
      </c>
      <c r="L59" s="10">
        <f t="shared" si="7"/>
        <v>0</v>
      </c>
      <c r="M59" s="10">
        <f t="shared" si="8"/>
        <v>0</v>
      </c>
      <c r="N59" s="10">
        <f t="shared" si="9"/>
        <v>0</v>
      </c>
      <c r="O59" s="10">
        <f t="shared" si="10"/>
        <v>0</v>
      </c>
      <c r="P59" s="10"/>
      <c r="Q59" s="11">
        <f t="shared" si="11"/>
        <v>2044.6428000000001</v>
      </c>
      <c r="R59" s="11">
        <f t="shared" si="12"/>
        <v>1617.5595000000001</v>
      </c>
      <c r="S59" s="11">
        <f t="shared" si="16"/>
        <v>1190.4762000000001</v>
      </c>
      <c r="T59" s="11">
        <f t="shared" si="17"/>
        <v>427.08330000000001</v>
      </c>
    </row>
    <row r="60" spans="2:20" x14ac:dyDescent="0.25">
      <c r="B60" s="2">
        <f t="shared" si="0"/>
        <v>45046</v>
      </c>
      <c r="C60" s="3">
        <f t="shared" si="13"/>
        <v>39</v>
      </c>
      <c r="D60" s="10">
        <f t="shared" si="14"/>
        <v>84523.809399999998</v>
      </c>
      <c r="E60" s="6">
        <f t="shared" si="1"/>
        <v>595.23810000000003</v>
      </c>
      <c r="F60" s="6">
        <f t="shared" si="2"/>
        <v>211.30950000000001</v>
      </c>
      <c r="G60" s="6">
        <f t="shared" si="3"/>
        <v>211.30950000000001</v>
      </c>
      <c r="H60" s="6">
        <f t="shared" si="4"/>
        <v>422.61900000000003</v>
      </c>
      <c r="I60" s="6">
        <f t="shared" si="5"/>
        <v>1017.8571000000001</v>
      </c>
      <c r="J60" s="6">
        <f t="shared" si="15"/>
        <v>83928.571299999996</v>
      </c>
      <c r="K60" s="6">
        <f t="shared" si="6"/>
        <v>1017.8571000000001</v>
      </c>
      <c r="L60" s="10">
        <f t="shared" si="7"/>
        <v>0</v>
      </c>
      <c r="M60" s="10">
        <f t="shared" si="8"/>
        <v>0</v>
      </c>
      <c r="N60" s="10">
        <f t="shared" si="9"/>
        <v>0</v>
      </c>
      <c r="O60" s="10">
        <f t="shared" si="10"/>
        <v>0</v>
      </c>
      <c r="P60" s="10"/>
      <c r="Q60" s="11">
        <f t="shared" si="11"/>
        <v>3062.4999000000003</v>
      </c>
      <c r="R60" s="11">
        <f t="shared" si="12"/>
        <v>2424.1071000000002</v>
      </c>
      <c r="S60" s="11">
        <f t="shared" si="16"/>
        <v>1785.7143000000001</v>
      </c>
      <c r="T60" s="11">
        <f t="shared" si="17"/>
        <v>638.39280000000008</v>
      </c>
    </row>
    <row r="61" spans="2:20" x14ac:dyDescent="0.25">
      <c r="B61" s="2">
        <f t="shared" si="0"/>
        <v>45077</v>
      </c>
      <c r="C61" s="3">
        <f t="shared" si="13"/>
        <v>40</v>
      </c>
      <c r="D61" s="10">
        <f t="shared" si="14"/>
        <v>83928.571299999996</v>
      </c>
      <c r="E61" s="6">
        <f t="shared" si="1"/>
        <v>595.23810000000003</v>
      </c>
      <c r="F61" s="6">
        <f t="shared" si="2"/>
        <v>209.82140000000001</v>
      </c>
      <c r="G61" s="6">
        <f t="shared" si="3"/>
        <v>209.82140000000001</v>
      </c>
      <c r="H61" s="6">
        <f t="shared" si="4"/>
        <v>419.64280000000002</v>
      </c>
      <c r="I61" s="6">
        <f t="shared" si="5"/>
        <v>1014.8809000000001</v>
      </c>
      <c r="J61" s="6">
        <f t="shared" si="15"/>
        <v>83333.333199999994</v>
      </c>
      <c r="K61" s="6">
        <f t="shared" si="6"/>
        <v>1014.8809000000001</v>
      </c>
      <c r="L61" s="10">
        <f t="shared" si="7"/>
        <v>0</v>
      </c>
      <c r="M61" s="10">
        <f t="shared" si="8"/>
        <v>0</v>
      </c>
      <c r="N61" s="10">
        <f t="shared" si="9"/>
        <v>0</v>
      </c>
      <c r="O61" s="10">
        <f t="shared" si="10"/>
        <v>0</v>
      </c>
      <c r="P61" s="10"/>
      <c r="Q61" s="11">
        <f t="shared" si="11"/>
        <v>4077.3808000000004</v>
      </c>
      <c r="R61" s="11">
        <f t="shared" si="12"/>
        <v>3229.1666000000005</v>
      </c>
      <c r="S61" s="11">
        <f t="shared" si="16"/>
        <v>2380.9524000000001</v>
      </c>
      <c r="T61" s="11">
        <f t="shared" si="17"/>
        <v>848.21420000000012</v>
      </c>
    </row>
    <row r="62" spans="2:20" x14ac:dyDescent="0.25">
      <c r="B62" s="2">
        <f t="shared" si="0"/>
        <v>45107</v>
      </c>
      <c r="C62" s="3">
        <f t="shared" si="13"/>
        <v>41</v>
      </c>
      <c r="D62" s="10">
        <f t="shared" si="14"/>
        <v>83333.333199999994</v>
      </c>
      <c r="E62" s="6">
        <f t="shared" si="1"/>
        <v>595.23810000000003</v>
      </c>
      <c r="F62" s="6">
        <f t="shared" si="2"/>
        <v>208.33330000000001</v>
      </c>
      <c r="G62" s="6">
        <f t="shared" si="3"/>
        <v>208.33330000000001</v>
      </c>
      <c r="H62" s="6">
        <f t="shared" si="4"/>
        <v>416.66660000000002</v>
      </c>
      <c r="I62" s="6">
        <f t="shared" si="5"/>
        <v>1011.9047</v>
      </c>
      <c r="J62" s="6">
        <f t="shared" si="15"/>
        <v>82738.095100000006</v>
      </c>
      <c r="K62" s="6">
        <f t="shared" si="6"/>
        <v>1011.9047</v>
      </c>
      <c r="L62" s="10">
        <f t="shared" si="7"/>
        <v>0</v>
      </c>
      <c r="M62" s="10">
        <f t="shared" si="8"/>
        <v>0</v>
      </c>
      <c r="N62" s="10">
        <f t="shared" si="9"/>
        <v>0</v>
      </c>
      <c r="O62" s="10">
        <f t="shared" si="10"/>
        <v>0</v>
      </c>
      <c r="P62" s="10"/>
      <c r="Q62" s="11">
        <f t="shared" si="11"/>
        <v>5089.2855</v>
      </c>
      <c r="R62" s="11">
        <f t="shared" si="12"/>
        <v>4032.7380000000003</v>
      </c>
      <c r="S62" s="11">
        <f t="shared" si="16"/>
        <v>2976.1905000000002</v>
      </c>
      <c r="T62" s="11">
        <f t="shared" si="17"/>
        <v>1056.5475000000001</v>
      </c>
    </row>
    <row r="63" spans="2:20" x14ac:dyDescent="0.25">
      <c r="B63" s="2">
        <f t="shared" si="0"/>
        <v>45138</v>
      </c>
      <c r="C63" s="3">
        <f t="shared" si="13"/>
        <v>42</v>
      </c>
      <c r="D63" s="10">
        <f t="shared" si="14"/>
        <v>82738.095100000006</v>
      </c>
      <c r="E63" s="6">
        <f t="shared" si="1"/>
        <v>595.23810000000003</v>
      </c>
      <c r="F63" s="6">
        <f t="shared" si="2"/>
        <v>206.84520000000001</v>
      </c>
      <c r="G63" s="6">
        <f t="shared" si="3"/>
        <v>206.84520000000001</v>
      </c>
      <c r="H63" s="6">
        <f t="shared" si="4"/>
        <v>413.69040000000001</v>
      </c>
      <c r="I63" s="6">
        <f t="shared" si="5"/>
        <v>1008.9285</v>
      </c>
      <c r="J63" s="6">
        <f t="shared" si="15"/>
        <v>82142.857000000004</v>
      </c>
      <c r="K63" s="6">
        <f t="shared" si="6"/>
        <v>1008.9285</v>
      </c>
      <c r="L63" s="10">
        <f t="shared" si="7"/>
        <v>0</v>
      </c>
      <c r="M63" s="10">
        <f t="shared" si="8"/>
        <v>0</v>
      </c>
      <c r="N63" s="10">
        <f t="shared" si="9"/>
        <v>0</v>
      </c>
      <c r="O63" s="10">
        <f t="shared" si="10"/>
        <v>0</v>
      </c>
      <c r="P63" s="10"/>
      <c r="Q63" s="11">
        <f t="shared" si="11"/>
        <v>6098.2139999999999</v>
      </c>
      <c r="R63" s="11">
        <f t="shared" si="12"/>
        <v>4834.8213000000005</v>
      </c>
      <c r="S63" s="11">
        <f t="shared" si="16"/>
        <v>3571.4286000000002</v>
      </c>
      <c r="T63" s="11">
        <f t="shared" si="17"/>
        <v>1263.3927000000001</v>
      </c>
    </row>
    <row r="64" spans="2:20" x14ac:dyDescent="0.25">
      <c r="B64" s="2">
        <f t="shared" si="0"/>
        <v>45169</v>
      </c>
      <c r="C64" s="3">
        <f t="shared" si="13"/>
        <v>43</v>
      </c>
      <c r="D64" s="10">
        <f t="shared" si="14"/>
        <v>82142.857000000004</v>
      </c>
      <c r="E64" s="6">
        <f t="shared" si="1"/>
        <v>595.23810000000003</v>
      </c>
      <c r="F64" s="6">
        <f t="shared" si="2"/>
        <v>205.3571</v>
      </c>
      <c r="G64" s="6">
        <f t="shared" si="3"/>
        <v>205.3571</v>
      </c>
      <c r="H64" s="6">
        <f t="shared" si="4"/>
        <v>410.71420000000001</v>
      </c>
      <c r="I64" s="6">
        <f t="shared" si="5"/>
        <v>1005.9523</v>
      </c>
      <c r="J64" s="6">
        <f t="shared" si="15"/>
        <v>81547.618900000001</v>
      </c>
      <c r="K64" s="6">
        <f t="shared" si="6"/>
        <v>1005.9523</v>
      </c>
      <c r="L64" s="10">
        <f t="shared" si="7"/>
        <v>0</v>
      </c>
      <c r="M64" s="10">
        <f t="shared" si="8"/>
        <v>0</v>
      </c>
      <c r="N64" s="10">
        <f t="shared" si="9"/>
        <v>0</v>
      </c>
      <c r="O64" s="10">
        <f t="shared" si="10"/>
        <v>0</v>
      </c>
      <c r="P64" s="10"/>
      <c r="Q64" s="11">
        <f t="shared" si="11"/>
        <v>7104.1662999999999</v>
      </c>
      <c r="R64" s="11">
        <f t="shared" si="12"/>
        <v>5635.4165000000003</v>
      </c>
      <c r="S64" s="11">
        <f t="shared" si="16"/>
        <v>4166.6666999999998</v>
      </c>
      <c r="T64" s="11">
        <f t="shared" si="17"/>
        <v>1468.7498000000001</v>
      </c>
    </row>
    <row r="65" spans="2:20" x14ac:dyDescent="0.25">
      <c r="B65" s="2">
        <f t="shared" si="0"/>
        <v>45199</v>
      </c>
      <c r="C65" s="3">
        <f t="shared" si="13"/>
        <v>44</v>
      </c>
      <c r="D65" s="10">
        <f t="shared" si="14"/>
        <v>81547.618900000001</v>
      </c>
      <c r="E65" s="6">
        <f t="shared" si="1"/>
        <v>595.23810000000003</v>
      </c>
      <c r="F65" s="6">
        <f t="shared" si="2"/>
        <v>203.869</v>
      </c>
      <c r="G65" s="6">
        <f t="shared" si="3"/>
        <v>203.869</v>
      </c>
      <c r="H65" s="6">
        <f t="shared" si="4"/>
        <v>407.738</v>
      </c>
      <c r="I65" s="6">
        <f t="shared" si="5"/>
        <v>1002.9761000000001</v>
      </c>
      <c r="J65" s="6">
        <f t="shared" si="15"/>
        <v>80952.380799999999</v>
      </c>
      <c r="K65" s="6">
        <f t="shared" si="6"/>
        <v>1002.9761000000001</v>
      </c>
      <c r="L65" s="10">
        <f t="shared" si="7"/>
        <v>0</v>
      </c>
      <c r="M65" s="10">
        <f t="shared" si="8"/>
        <v>0</v>
      </c>
      <c r="N65" s="10">
        <f t="shared" si="9"/>
        <v>0</v>
      </c>
      <c r="O65" s="10">
        <f t="shared" si="10"/>
        <v>0</v>
      </c>
      <c r="P65" s="10"/>
      <c r="Q65" s="11">
        <f t="shared" si="11"/>
        <v>8107.1423999999997</v>
      </c>
      <c r="R65" s="11">
        <f t="shared" si="12"/>
        <v>6434.5236000000004</v>
      </c>
      <c r="S65" s="11">
        <f t="shared" si="16"/>
        <v>4761.9048000000003</v>
      </c>
      <c r="T65" s="11">
        <f t="shared" si="17"/>
        <v>1672.6188</v>
      </c>
    </row>
    <row r="66" spans="2:20" x14ac:dyDescent="0.25">
      <c r="B66" s="2">
        <f t="shared" si="0"/>
        <v>45230</v>
      </c>
      <c r="C66" s="3">
        <f t="shared" si="13"/>
        <v>45</v>
      </c>
      <c r="D66" s="10">
        <f t="shared" si="14"/>
        <v>80952.380799999999</v>
      </c>
      <c r="E66" s="6">
        <f t="shared" si="1"/>
        <v>595.23810000000003</v>
      </c>
      <c r="F66" s="6">
        <f t="shared" si="2"/>
        <v>202.381</v>
      </c>
      <c r="G66" s="6">
        <f t="shared" si="3"/>
        <v>202.381</v>
      </c>
      <c r="H66" s="6">
        <f t="shared" si="4"/>
        <v>404.762</v>
      </c>
      <c r="I66" s="6">
        <f t="shared" si="5"/>
        <v>1000.0001</v>
      </c>
      <c r="J66" s="6">
        <f t="shared" si="15"/>
        <v>80357.142699999997</v>
      </c>
      <c r="K66" s="6">
        <f t="shared" si="6"/>
        <v>1000.0001</v>
      </c>
      <c r="L66" s="10">
        <f t="shared" si="7"/>
        <v>0</v>
      </c>
      <c r="M66" s="10">
        <f t="shared" si="8"/>
        <v>0</v>
      </c>
      <c r="N66" s="10">
        <f t="shared" si="9"/>
        <v>0</v>
      </c>
      <c r="O66" s="10">
        <f t="shared" si="10"/>
        <v>0</v>
      </c>
      <c r="P66" s="10"/>
      <c r="Q66" s="11">
        <f t="shared" si="11"/>
        <v>9107.1424999999999</v>
      </c>
      <c r="R66" s="11">
        <f t="shared" si="12"/>
        <v>7232.1427000000003</v>
      </c>
      <c r="S66" s="11">
        <f t="shared" si="16"/>
        <v>5357.1429000000007</v>
      </c>
      <c r="T66" s="11">
        <f t="shared" si="17"/>
        <v>1874.9998000000001</v>
      </c>
    </row>
    <row r="67" spans="2:20" x14ac:dyDescent="0.25">
      <c r="B67" s="2">
        <f t="shared" si="0"/>
        <v>45260</v>
      </c>
      <c r="C67" s="3">
        <f t="shared" si="13"/>
        <v>46</v>
      </c>
      <c r="D67" s="10">
        <f t="shared" si="14"/>
        <v>80357.142699999997</v>
      </c>
      <c r="E67" s="6">
        <f t="shared" si="1"/>
        <v>595.23810000000003</v>
      </c>
      <c r="F67" s="6">
        <f t="shared" si="2"/>
        <v>200.8929</v>
      </c>
      <c r="G67" s="6">
        <f t="shared" si="3"/>
        <v>200.8929</v>
      </c>
      <c r="H67" s="6">
        <f t="shared" si="4"/>
        <v>401.78579999999999</v>
      </c>
      <c r="I67" s="6">
        <f t="shared" si="5"/>
        <v>997.02390000000003</v>
      </c>
      <c r="J67" s="6">
        <f t="shared" si="15"/>
        <v>79761.904599999994</v>
      </c>
      <c r="K67" s="6">
        <f t="shared" si="6"/>
        <v>997.02390000000003</v>
      </c>
      <c r="L67" s="10">
        <f t="shared" si="7"/>
        <v>0</v>
      </c>
      <c r="M67" s="10">
        <f t="shared" si="8"/>
        <v>0</v>
      </c>
      <c r="N67" s="10">
        <f t="shared" si="9"/>
        <v>0</v>
      </c>
      <c r="O67" s="10">
        <f t="shared" si="10"/>
        <v>0</v>
      </c>
      <c r="P67" s="10"/>
      <c r="Q67" s="11">
        <f t="shared" si="11"/>
        <v>10104.1664</v>
      </c>
      <c r="R67" s="11">
        <f t="shared" si="12"/>
        <v>8028.2737000000006</v>
      </c>
      <c r="S67" s="11">
        <f t="shared" si="16"/>
        <v>5952.3810000000012</v>
      </c>
      <c r="T67" s="11">
        <f t="shared" si="17"/>
        <v>2075.8926999999999</v>
      </c>
    </row>
    <row r="68" spans="2:20" x14ac:dyDescent="0.25">
      <c r="B68" s="2">
        <f t="shared" si="0"/>
        <v>45291</v>
      </c>
      <c r="C68" s="3">
        <f t="shared" si="13"/>
        <v>47</v>
      </c>
      <c r="D68" s="10">
        <f t="shared" si="14"/>
        <v>79761.904599999994</v>
      </c>
      <c r="E68" s="6">
        <f t="shared" si="1"/>
        <v>595.23810000000003</v>
      </c>
      <c r="F68" s="6">
        <f t="shared" si="2"/>
        <v>199.40479999999999</v>
      </c>
      <c r="G68" s="6">
        <f t="shared" si="3"/>
        <v>199.40479999999999</v>
      </c>
      <c r="H68" s="6">
        <f t="shared" si="4"/>
        <v>398.80959999999999</v>
      </c>
      <c r="I68" s="6">
        <f t="shared" si="5"/>
        <v>994.04770000000008</v>
      </c>
      <c r="J68" s="6">
        <f t="shared" si="15"/>
        <v>79166.666500000007</v>
      </c>
      <c r="K68" s="6">
        <f t="shared" si="6"/>
        <v>994.04770000000008</v>
      </c>
      <c r="L68" s="10">
        <f t="shared" si="7"/>
        <v>0</v>
      </c>
      <c r="M68" s="10">
        <f t="shared" si="8"/>
        <v>0</v>
      </c>
      <c r="N68" s="10">
        <f t="shared" si="9"/>
        <v>0</v>
      </c>
      <c r="O68" s="10">
        <f t="shared" si="10"/>
        <v>0</v>
      </c>
      <c r="P68" s="10"/>
      <c r="Q68" s="11">
        <f t="shared" si="11"/>
        <v>11098.214100000001</v>
      </c>
      <c r="R68" s="11">
        <f t="shared" si="12"/>
        <v>8822.9166000000005</v>
      </c>
      <c r="S68" s="11">
        <f t="shared" si="16"/>
        <v>6547.6191000000017</v>
      </c>
      <c r="T68" s="11">
        <f t="shared" si="17"/>
        <v>2275.2974999999997</v>
      </c>
    </row>
    <row r="69" spans="2:20" x14ac:dyDescent="0.25">
      <c r="B69" s="2">
        <f t="shared" si="0"/>
        <v>45322</v>
      </c>
      <c r="C69" s="3">
        <f t="shared" si="13"/>
        <v>48</v>
      </c>
      <c r="D69" s="10">
        <f t="shared" si="14"/>
        <v>79166.666500000007</v>
      </c>
      <c r="E69" s="6">
        <f t="shared" si="1"/>
        <v>595.23810000000003</v>
      </c>
      <c r="F69" s="6">
        <f t="shared" si="2"/>
        <v>197.91669999999999</v>
      </c>
      <c r="G69" s="6">
        <f t="shared" si="3"/>
        <v>197.91669999999999</v>
      </c>
      <c r="H69" s="6">
        <f t="shared" si="4"/>
        <v>395.83339999999998</v>
      </c>
      <c r="I69" s="6">
        <f t="shared" si="5"/>
        <v>991.07150000000001</v>
      </c>
      <c r="J69" s="6">
        <f t="shared" si="15"/>
        <v>78571.428400000004</v>
      </c>
      <c r="K69" s="6">
        <f t="shared" si="6"/>
        <v>991.07150000000001</v>
      </c>
      <c r="L69" s="10">
        <f t="shared" si="7"/>
        <v>12089.285600000001</v>
      </c>
      <c r="M69" s="10">
        <f t="shared" si="8"/>
        <v>7142.8572000000022</v>
      </c>
      <c r="N69" s="10">
        <f t="shared" si="9"/>
        <v>2473.2141999999994</v>
      </c>
      <c r="O69" s="10">
        <f t="shared" si="10"/>
        <v>9616.0714000000007</v>
      </c>
      <c r="P69" s="10"/>
      <c r="Q69" s="11">
        <f t="shared" si="11"/>
        <v>12089.285600000001</v>
      </c>
      <c r="R69" s="11">
        <f t="shared" si="12"/>
        <v>9616.0714000000007</v>
      </c>
      <c r="S69" s="11">
        <f t="shared" si="16"/>
        <v>7142.8572000000022</v>
      </c>
      <c r="T69" s="11">
        <f t="shared" si="17"/>
        <v>2473.2141999999994</v>
      </c>
    </row>
    <row r="70" spans="2:20" x14ac:dyDescent="0.25">
      <c r="B70" s="2">
        <f t="shared" si="0"/>
        <v>45351</v>
      </c>
      <c r="C70" s="3">
        <f t="shared" si="13"/>
        <v>49</v>
      </c>
      <c r="D70" s="10">
        <f t="shared" si="14"/>
        <v>78571.428400000004</v>
      </c>
      <c r="E70" s="6">
        <f t="shared" si="1"/>
        <v>595.23810000000003</v>
      </c>
      <c r="F70" s="6">
        <f t="shared" si="2"/>
        <v>196.42859999999999</v>
      </c>
      <c r="G70" s="6">
        <f t="shared" si="3"/>
        <v>196.42859999999999</v>
      </c>
      <c r="H70" s="6">
        <f t="shared" si="4"/>
        <v>392.85719999999998</v>
      </c>
      <c r="I70" s="6">
        <f t="shared" si="5"/>
        <v>988.09529999999995</v>
      </c>
      <c r="J70" s="6">
        <f t="shared" si="15"/>
        <v>77976.190300000002</v>
      </c>
      <c r="K70" s="6">
        <f t="shared" si="6"/>
        <v>988.09529999999995</v>
      </c>
      <c r="L70" s="10">
        <f t="shared" si="7"/>
        <v>0</v>
      </c>
      <c r="M70" s="10">
        <f t="shared" si="8"/>
        <v>0</v>
      </c>
      <c r="N70" s="10">
        <f t="shared" si="9"/>
        <v>0</v>
      </c>
      <c r="O70" s="10">
        <f t="shared" si="10"/>
        <v>0</v>
      </c>
      <c r="P70" s="10"/>
      <c r="Q70" s="11">
        <f t="shared" si="11"/>
        <v>988.09529999999995</v>
      </c>
      <c r="R70" s="11">
        <f t="shared" si="12"/>
        <v>791.66669999999999</v>
      </c>
      <c r="S70" s="11">
        <f t="shared" si="16"/>
        <v>595.23810000000003</v>
      </c>
      <c r="T70" s="11">
        <f t="shared" si="17"/>
        <v>196.42859999999999</v>
      </c>
    </row>
    <row r="71" spans="2:20" x14ac:dyDescent="0.25">
      <c r="B71" s="2">
        <f t="shared" si="0"/>
        <v>45382</v>
      </c>
      <c r="C71" s="3">
        <f t="shared" si="13"/>
        <v>50</v>
      </c>
      <c r="D71" s="10">
        <f t="shared" si="14"/>
        <v>77976.190300000002</v>
      </c>
      <c r="E71" s="6">
        <f t="shared" si="1"/>
        <v>595.23810000000003</v>
      </c>
      <c r="F71" s="6">
        <f t="shared" si="2"/>
        <v>194.94049999999999</v>
      </c>
      <c r="G71" s="6">
        <f t="shared" si="3"/>
        <v>194.94049999999999</v>
      </c>
      <c r="H71" s="6">
        <f t="shared" si="4"/>
        <v>389.88099999999997</v>
      </c>
      <c r="I71" s="6">
        <f t="shared" si="5"/>
        <v>985.1191</v>
      </c>
      <c r="J71" s="6">
        <f t="shared" si="15"/>
        <v>77380.9522</v>
      </c>
      <c r="K71" s="6">
        <f t="shared" si="6"/>
        <v>985.1191</v>
      </c>
      <c r="L71" s="10">
        <f t="shared" si="7"/>
        <v>0</v>
      </c>
      <c r="M71" s="10">
        <f t="shared" si="8"/>
        <v>0</v>
      </c>
      <c r="N71" s="10">
        <f t="shared" si="9"/>
        <v>0</v>
      </c>
      <c r="O71" s="10">
        <f t="shared" si="10"/>
        <v>0</v>
      </c>
      <c r="P71" s="10"/>
      <c r="Q71" s="11">
        <f t="shared" si="11"/>
        <v>1973.2143999999998</v>
      </c>
      <c r="R71" s="11">
        <f t="shared" si="12"/>
        <v>1581.8453</v>
      </c>
      <c r="S71" s="11">
        <f t="shared" si="16"/>
        <v>1190.4762000000001</v>
      </c>
      <c r="T71" s="11">
        <f t="shared" si="17"/>
        <v>391.3691</v>
      </c>
    </row>
    <row r="72" spans="2:20" x14ac:dyDescent="0.25">
      <c r="B72" s="2">
        <f t="shared" si="0"/>
        <v>45412</v>
      </c>
      <c r="C72" s="3">
        <f t="shared" si="13"/>
        <v>51</v>
      </c>
      <c r="D72" s="10">
        <f t="shared" si="14"/>
        <v>77380.9522</v>
      </c>
      <c r="E72" s="6">
        <f t="shared" si="1"/>
        <v>595.23810000000003</v>
      </c>
      <c r="F72" s="6">
        <f t="shared" si="2"/>
        <v>193.45240000000001</v>
      </c>
      <c r="G72" s="6">
        <f t="shared" si="3"/>
        <v>193.45240000000001</v>
      </c>
      <c r="H72" s="6">
        <f t="shared" si="4"/>
        <v>386.90480000000002</v>
      </c>
      <c r="I72" s="6">
        <f t="shared" si="5"/>
        <v>982.14290000000005</v>
      </c>
      <c r="J72" s="6">
        <f t="shared" si="15"/>
        <v>76785.714099999997</v>
      </c>
      <c r="K72" s="6">
        <f t="shared" si="6"/>
        <v>982.14290000000005</v>
      </c>
      <c r="L72" s="10">
        <f t="shared" si="7"/>
        <v>0</v>
      </c>
      <c r="M72" s="10">
        <f t="shared" si="8"/>
        <v>0</v>
      </c>
      <c r="N72" s="10">
        <f t="shared" si="9"/>
        <v>0</v>
      </c>
      <c r="O72" s="10">
        <f t="shared" si="10"/>
        <v>0</v>
      </c>
      <c r="P72" s="10"/>
      <c r="Q72" s="11">
        <f t="shared" si="11"/>
        <v>2955.3572999999997</v>
      </c>
      <c r="R72" s="11">
        <f t="shared" si="12"/>
        <v>2370.5358000000001</v>
      </c>
      <c r="S72" s="11">
        <f t="shared" si="16"/>
        <v>1785.7143000000001</v>
      </c>
      <c r="T72" s="11">
        <f t="shared" si="17"/>
        <v>584.82150000000001</v>
      </c>
    </row>
    <row r="73" spans="2:20" x14ac:dyDescent="0.25">
      <c r="B73" s="2">
        <f t="shared" si="0"/>
        <v>45443</v>
      </c>
      <c r="C73" s="3">
        <f t="shared" si="13"/>
        <v>52</v>
      </c>
      <c r="D73" s="10">
        <f t="shared" si="14"/>
        <v>76785.714099999997</v>
      </c>
      <c r="E73" s="6">
        <f t="shared" si="1"/>
        <v>595.23810000000003</v>
      </c>
      <c r="F73" s="6">
        <f t="shared" si="2"/>
        <v>191.96430000000001</v>
      </c>
      <c r="G73" s="6">
        <f t="shared" si="3"/>
        <v>191.96430000000001</v>
      </c>
      <c r="H73" s="6">
        <f t="shared" si="4"/>
        <v>383.92860000000002</v>
      </c>
      <c r="I73" s="6">
        <f t="shared" si="5"/>
        <v>979.16669999999999</v>
      </c>
      <c r="J73" s="6">
        <f t="shared" si="15"/>
        <v>76190.475999999995</v>
      </c>
      <c r="K73" s="6">
        <f t="shared" si="6"/>
        <v>979.16669999999999</v>
      </c>
      <c r="L73" s="10">
        <f t="shared" si="7"/>
        <v>0</v>
      </c>
      <c r="M73" s="10">
        <f t="shared" si="8"/>
        <v>0</v>
      </c>
      <c r="N73" s="10">
        <f t="shared" si="9"/>
        <v>0</v>
      </c>
      <c r="O73" s="10">
        <f t="shared" si="10"/>
        <v>0</v>
      </c>
      <c r="P73" s="10"/>
      <c r="Q73" s="11">
        <f t="shared" si="11"/>
        <v>3934.5239999999994</v>
      </c>
      <c r="R73" s="11">
        <f t="shared" si="12"/>
        <v>3157.7382000000002</v>
      </c>
      <c r="S73" s="11">
        <f t="shared" si="16"/>
        <v>2380.9524000000001</v>
      </c>
      <c r="T73" s="11">
        <f t="shared" si="17"/>
        <v>776.78579999999999</v>
      </c>
    </row>
    <row r="74" spans="2:20" x14ac:dyDescent="0.25">
      <c r="B74" s="2">
        <f t="shared" si="0"/>
        <v>45473</v>
      </c>
      <c r="C74" s="3">
        <f t="shared" si="13"/>
        <v>53</v>
      </c>
      <c r="D74" s="10">
        <f t="shared" si="14"/>
        <v>76190.475999999995</v>
      </c>
      <c r="E74" s="6">
        <f t="shared" si="1"/>
        <v>595.23810000000003</v>
      </c>
      <c r="F74" s="6">
        <f t="shared" si="2"/>
        <v>190.47620000000001</v>
      </c>
      <c r="G74" s="6">
        <f t="shared" si="3"/>
        <v>190.47620000000001</v>
      </c>
      <c r="H74" s="6">
        <f t="shared" si="4"/>
        <v>380.95240000000001</v>
      </c>
      <c r="I74" s="6">
        <f t="shared" si="5"/>
        <v>976.19050000000004</v>
      </c>
      <c r="J74" s="6">
        <f t="shared" si="15"/>
        <v>75595.237899999993</v>
      </c>
      <c r="K74" s="6">
        <f t="shared" si="6"/>
        <v>976.19050000000004</v>
      </c>
      <c r="L74" s="10">
        <f t="shared" si="7"/>
        <v>0</v>
      </c>
      <c r="M74" s="10">
        <f t="shared" si="8"/>
        <v>0</v>
      </c>
      <c r="N74" s="10">
        <f t="shared" si="9"/>
        <v>0</v>
      </c>
      <c r="O74" s="10">
        <f t="shared" si="10"/>
        <v>0</v>
      </c>
      <c r="P74" s="10"/>
      <c r="Q74" s="11">
        <f t="shared" si="11"/>
        <v>4910.7144999999991</v>
      </c>
      <c r="R74" s="11">
        <f t="shared" si="12"/>
        <v>3943.4525000000003</v>
      </c>
      <c r="S74" s="11">
        <f t="shared" si="16"/>
        <v>2976.1905000000002</v>
      </c>
      <c r="T74" s="11">
        <f t="shared" si="17"/>
        <v>967.26199999999994</v>
      </c>
    </row>
    <row r="75" spans="2:20" x14ac:dyDescent="0.25">
      <c r="B75" s="2">
        <f t="shared" si="0"/>
        <v>45504</v>
      </c>
      <c r="C75" s="3">
        <f t="shared" si="13"/>
        <v>54</v>
      </c>
      <c r="D75" s="10">
        <f t="shared" si="14"/>
        <v>75595.237899999993</v>
      </c>
      <c r="E75" s="6">
        <f t="shared" si="1"/>
        <v>595.23810000000003</v>
      </c>
      <c r="F75" s="6">
        <f t="shared" si="2"/>
        <v>188.9881</v>
      </c>
      <c r="G75" s="6">
        <f t="shared" si="3"/>
        <v>188.9881</v>
      </c>
      <c r="H75" s="6">
        <f t="shared" si="4"/>
        <v>377.97620000000001</v>
      </c>
      <c r="I75" s="6">
        <f t="shared" si="5"/>
        <v>973.21430000000009</v>
      </c>
      <c r="J75" s="6">
        <f t="shared" si="15"/>
        <v>74999.999800000005</v>
      </c>
      <c r="K75" s="6">
        <f t="shared" si="6"/>
        <v>973.21430000000009</v>
      </c>
      <c r="L75" s="10">
        <f t="shared" si="7"/>
        <v>0</v>
      </c>
      <c r="M75" s="10">
        <f t="shared" si="8"/>
        <v>0</v>
      </c>
      <c r="N75" s="10">
        <f t="shared" si="9"/>
        <v>0</v>
      </c>
      <c r="O75" s="10">
        <f t="shared" si="10"/>
        <v>0</v>
      </c>
      <c r="P75" s="10"/>
      <c r="Q75" s="11">
        <f t="shared" si="11"/>
        <v>5883.9287999999997</v>
      </c>
      <c r="R75" s="11">
        <f t="shared" si="12"/>
        <v>4727.6787000000004</v>
      </c>
      <c r="S75" s="11">
        <f t="shared" si="16"/>
        <v>3571.4286000000002</v>
      </c>
      <c r="T75" s="11">
        <f t="shared" si="17"/>
        <v>1156.2501</v>
      </c>
    </row>
    <row r="76" spans="2:20" x14ac:dyDescent="0.25">
      <c r="B76" s="2">
        <f t="shared" si="0"/>
        <v>45535</v>
      </c>
      <c r="C76" s="3">
        <f t="shared" si="13"/>
        <v>55</v>
      </c>
      <c r="D76" s="10">
        <f t="shared" si="14"/>
        <v>74999.999800000005</v>
      </c>
      <c r="E76" s="6">
        <f t="shared" si="1"/>
        <v>595.23810000000003</v>
      </c>
      <c r="F76" s="6">
        <f t="shared" si="2"/>
        <v>187.5</v>
      </c>
      <c r="G76" s="6">
        <f t="shared" si="3"/>
        <v>187.5</v>
      </c>
      <c r="H76" s="6">
        <f t="shared" si="4"/>
        <v>375</v>
      </c>
      <c r="I76" s="6">
        <f t="shared" si="5"/>
        <v>970.23810000000003</v>
      </c>
      <c r="J76" s="6">
        <f t="shared" si="15"/>
        <v>74404.761700000003</v>
      </c>
      <c r="K76" s="6">
        <f t="shared" si="6"/>
        <v>970.23810000000003</v>
      </c>
      <c r="L76" s="10">
        <f t="shared" si="7"/>
        <v>0</v>
      </c>
      <c r="M76" s="10">
        <f t="shared" si="8"/>
        <v>0</v>
      </c>
      <c r="N76" s="10">
        <f t="shared" si="9"/>
        <v>0</v>
      </c>
      <c r="O76" s="10">
        <f t="shared" si="10"/>
        <v>0</v>
      </c>
      <c r="P76" s="10"/>
      <c r="Q76" s="11">
        <f t="shared" si="11"/>
        <v>6854.1669000000002</v>
      </c>
      <c r="R76" s="11">
        <f t="shared" si="12"/>
        <v>5510.4168000000009</v>
      </c>
      <c r="S76" s="11">
        <f t="shared" si="16"/>
        <v>4166.6666999999998</v>
      </c>
      <c r="T76" s="11">
        <f t="shared" si="17"/>
        <v>1343.7501</v>
      </c>
    </row>
    <row r="77" spans="2:20" x14ac:dyDescent="0.25">
      <c r="B77" s="2">
        <f t="shared" si="0"/>
        <v>45565</v>
      </c>
      <c r="C77" s="3">
        <f t="shared" si="13"/>
        <v>56</v>
      </c>
      <c r="D77" s="10">
        <f t="shared" si="14"/>
        <v>74404.761700000003</v>
      </c>
      <c r="E77" s="6">
        <f t="shared" si="1"/>
        <v>595.23810000000003</v>
      </c>
      <c r="F77" s="6">
        <f t="shared" si="2"/>
        <v>186.0119</v>
      </c>
      <c r="G77" s="6">
        <f t="shared" si="3"/>
        <v>186.0119</v>
      </c>
      <c r="H77" s="6">
        <f t="shared" si="4"/>
        <v>372.02379999999999</v>
      </c>
      <c r="I77" s="6">
        <f t="shared" si="5"/>
        <v>967.26189999999997</v>
      </c>
      <c r="J77" s="6">
        <f t="shared" si="15"/>
        <v>73809.5236</v>
      </c>
      <c r="K77" s="6">
        <f t="shared" si="6"/>
        <v>967.26189999999997</v>
      </c>
      <c r="L77" s="10">
        <f t="shared" si="7"/>
        <v>0</v>
      </c>
      <c r="M77" s="10">
        <f t="shared" si="8"/>
        <v>0</v>
      </c>
      <c r="N77" s="10">
        <f t="shared" si="9"/>
        <v>0</v>
      </c>
      <c r="O77" s="10">
        <f t="shared" si="10"/>
        <v>0</v>
      </c>
      <c r="P77" s="10"/>
      <c r="Q77" s="11">
        <f t="shared" si="11"/>
        <v>7821.4287999999997</v>
      </c>
      <c r="R77" s="11">
        <f t="shared" si="12"/>
        <v>6291.6668000000009</v>
      </c>
      <c r="S77" s="11">
        <f t="shared" si="16"/>
        <v>4761.9048000000003</v>
      </c>
      <c r="T77" s="11">
        <f t="shared" si="17"/>
        <v>1529.7619999999999</v>
      </c>
    </row>
    <row r="78" spans="2:20" x14ac:dyDescent="0.25">
      <c r="B78" s="2">
        <f t="shared" si="0"/>
        <v>45596</v>
      </c>
      <c r="C78" s="3">
        <f t="shared" si="13"/>
        <v>57</v>
      </c>
      <c r="D78" s="10">
        <f t="shared" si="14"/>
        <v>73809.5236</v>
      </c>
      <c r="E78" s="6">
        <f t="shared" si="1"/>
        <v>595.23810000000003</v>
      </c>
      <c r="F78" s="6">
        <f t="shared" si="2"/>
        <v>184.52379999999999</v>
      </c>
      <c r="G78" s="6">
        <f t="shared" si="3"/>
        <v>184.52379999999999</v>
      </c>
      <c r="H78" s="6">
        <f t="shared" si="4"/>
        <v>369.04759999999999</v>
      </c>
      <c r="I78" s="6">
        <f t="shared" si="5"/>
        <v>964.28570000000002</v>
      </c>
      <c r="J78" s="6">
        <f t="shared" si="15"/>
        <v>73214.285499999998</v>
      </c>
      <c r="K78" s="6">
        <f t="shared" si="6"/>
        <v>964.28570000000002</v>
      </c>
      <c r="L78" s="10">
        <f t="shared" si="7"/>
        <v>0</v>
      </c>
      <c r="M78" s="10">
        <f t="shared" si="8"/>
        <v>0</v>
      </c>
      <c r="N78" s="10">
        <f t="shared" si="9"/>
        <v>0</v>
      </c>
      <c r="O78" s="10">
        <f t="shared" si="10"/>
        <v>0</v>
      </c>
      <c r="P78" s="10"/>
      <c r="Q78" s="11">
        <f t="shared" si="11"/>
        <v>8785.7145</v>
      </c>
      <c r="R78" s="11">
        <f t="shared" si="12"/>
        <v>7071.4287000000004</v>
      </c>
      <c r="S78" s="11">
        <f t="shared" si="16"/>
        <v>5357.1429000000007</v>
      </c>
      <c r="T78" s="11">
        <f t="shared" si="17"/>
        <v>1714.2857999999999</v>
      </c>
    </row>
    <row r="79" spans="2:20" x14ac:dyDescent="0.25">
      <c r="B79" s="2">
        <f t="shared" si="0"/>
        <v>45626</v>
      </c>
      <c r="C79" s="3">
        <f t="shared" si="13"/>
        <v>58</v>
      </c>
      <c r="D79" s="10">
        <f t="shared" si="14"/>
        <v>73214.285499999998</v>
      </c>
      <c r="E79" s="6">
        <f t="shared" si="1"/>
        <v>595.23810000000003</v>
      </c>
      <c r="F79" s="6">
        <f t="shared" si="2"/>
        <v>183.03569999999999</v>
      </c>
      <c r="G79" s="6">
        <f t="shared" si="3"/>
        <v>183.03569999999999</v>
      </c>
      <c r="H79" s="6">
        <f t="shared" si="4"/>
        <v>366.07139999999998</v>
      </c>
      <c r="I79" s="6">
        <f t="shared" si="5"/>
        <v>961.30950000000007</v>
      </c>
      <c r="J79" s="6">
        <f t="shared" si="15"/>
        <v>72619.047399999996</v>
      </c>
      <c r="K79" s="6">
        <f t="shared" si="6"/>
        <v>961.30950000000007</v>
      </c>
      <c r="L79" s="10">
        <f t="shared" si="7"/>
        <v>0</v>
      </c>
      <c r="M79" s="10">
        <f t="shared" si="8"/>
        <v>0</v>
      </c>
      <c r="N79" s="10">
        <f t="shared" si="9"/>
        <v>0</v>
      </c>
      <c r="O79" s="10">
        <f t="shared" si="10"/>
        <v>0</v>
      </c>
      <c r="P79" s="10"/>
      <c r="Q79" s="11">
        <f t="shared" si="11"/>
        <v>9747.0239999999994</v>
      </c>
      <c r="R79" s="11">
        <f t="shared" si="12"/>
        <v>7849.7025000000003</v>
      </c>
      <c r="S79" s="11">
        <f t="shared" si="16"/>
        <v>5952.3810000000012</v>
      </c>
      <c r="T79" s="11">
        <f t="shared" si="17"/>
        <v>1897.3214999999998</v>
      </c>
    </row>
    <row r="80" spans="2:20" x14ac:dyDescent="0.25">
      <c r="B80" s="2">
        <f t="shared" si="0"/>
        <v>45657</v>
      </c>
      <c r="C80" s="3">
        <f t="shared" si="13"/>
        <v>59</v>
      </c>
      <c r="D80" s="10">
        <f t="shared" si="14"/>
        <v>72619.047399999996</v>
      </c>
      <c r="E80" s="6">
        <f t="shared" si="1"/>
        <v>595.23810000000003</v>
      </c>
      <c r="F80" s="6">
        <f t="shared" si="2"/>
        <v>181.54759999999999</v>
      </c>
      <c r="G80" s="6">
        <f t="shared" si="3"/>
        <v>181.54759999999999</v>
      </c>
      <c r="H80" s="6">
        <f t="shared" si="4"/>
        <v>363.09519999999998</v>
      </c>
      <c r="I80" s="6">
        <f t="shared" si="5"/>
        <v>958.33330000000001</v>
      </c>
      <c r="J80" s="6">
        <f t="shared" si="15"/>
        <v>72023.809299999994</v>
      </c>
      <c r="K80" s="6">
        <f t="shared" si="6"/>
        <v>958.33330000000001</v>
      </c>
      <c r="L80" s="10">
        <f t="shared" si="7"/>
        <v>0</v>
      </c>
      <c r="M80" s="10">
        <f t="shared" si="8"/>
        <v>0</v>
      </c>
      <c r="N80" s="10">
        <f t="shared" si="9"/>
        <v>0</v>
      </c>
      <c r="O80" s="10">
        <f t="shared" si="10"/>
        <v>0</v>
      </c>
      <c r="P80" s="10"/>
      <c r="Q80" s="11">
        <f t="shared" si="11"/>
        <v>10705.3573</v>
      </c>
      <c r="R80" s="11">
        <f t="shared" si="12"/>
        <v>8626.4881999999998</v>
      </c>
      <c r="S80" s="11">
        <f t="shared" si="16"/>
        <v>6547.6191000000017</v>
      </c>
      <c r="T80" s="11">
        <f t="shared" si="17"/>
        <v>2078.8690999999999</v>
      </c>
    </row>
    <row r="81" spans="2:20" x14ac:dyDescent="0.25">
      <c r="B81" s="2">
        <f t="shared" si="0"/>
        <v>45688</v>
      </c>
      <c r="C81" s="3">
        <f t="shared" si="13"/>
        <v>60</v>
      </c>
      <c r="D81" s="10">
        <f t="shared" si="14"/>
        <v>72023.809299999994</v>
      </c>
      <c r="E81" s="6">
        <f t="shared" si="1"/>
        <v>595.23810000000003</v>
      </c>
      <c r="F81" s="6">
        <f t="shared" si="2"/>
        <v>180.05950000000001</v>
      </c>
      <c r="G81" s="6">
        <f t="shared" si="3"/>
        <v>180.05950000000001</v>
      </c>
      <c r="H81" s="6">
        <f t="shared" si="4"/>
        <v>360.11900000000003</v>
      </c>
      <c r="I81" s="6">
        <f t="shared" si="5"/>
        <v>955.35710000000006</v>
      </c>
      <c r="J81" s="6">
        <f t="shared" si="15"/>
        <v>71428.571200000006</v>
      </c>
      <c r="K81" s="6">
        <f t="shared" si="6"/>
        <v>955.35710000000006</v>
      </c>
      <c r="L81" s="10">
        <f t="shared" si="7"/>
        <v>11660.714399999999</v>
      </c>
      <c r="M81" s="10">
        <f t="shared" si="8"/>
        <v>7142.8572000000022</v>
      </c>
      <c r="N81" s="10">
        <f t="shared" si="9"/>
        <v>2258.9285999999997</v>
      </c>
      <c r="O81" s="10">
        <f t="shared" si="10"/>
        <v>9401.7857999999997</v>
      </c>
      <c r="P81" s="10"/>
      <c r="Q81" s="11">
        <f t="shared" si="11"/>
        <v>11660.714399999999</v>
      </c>
      <c r="R81" s="11">
        <f t="shared" si="12"/>
        <v>9401.7857999999997</v>
      </c>
      <c r="S81" s="11">
        <f t="shared" si="16"/>
        <v>7142.8572000000022</v>
      </c>
      <c r="T81" s="11">
        <f t="shared" si="17"/>
        <v>2258.9285999999997</v>
      </c>
    </row>
    <row r="82" spans="2:20" x14ac:dyDescent="0.25">
      <c r="B82" s="2">
        <f t="shared" si="0"/>
        <v>45716</v>
      </c>
      <c r="C82" s="3">
        <f t="shared" si="13"/>
        <v>61</v>
      </c>
      <c r="D82" s="10">
        <f t="shared" si="14"/>
        <v>71428.571200000006</v>
      </c>
      <c r="E82" s="6">
        <f t="shared" si="1"/>
        <v>595.23810000000003</v>
      </c>
      <c r="F82" s="6">
        <f t="shared" si="2"/>
        <v>178.57140000000001</v>
      </c>
      <c r="G82" s="6">
        <f t="shared" si="3"/>
        <v>178.57140000000001</v>
      </c>
      <c r="H82" s="6">
        <f t="shared" si="4"/>
        <v>357.14280000000002</v>
      </c>
      <c r="I82" s="6">
        <f t="shared" si="5"/>
        <v>952.38090000000011</v>
      </c>
      <c r="J82" s="6">
        <f t="shared" si="15"/>
        <v>70833.333100000003</v>
      </c>
      <c r="K82" s="6">
        <f t="shared" si="6"/>
        <v>952.38090000000011</v>
      </c>
      <c r="L82" s="10">
        <f t="shared" si="7"/>
        <v>0</v>
      </c>
      <c r="M82" s="10">
        <f t="shared" si="8"/>
        <v>0</v>
      </c>
      <c r="N82" s="10">
        <f t="shared" si="9"/>
        <v>0</v>
      </c>
      <c r="O82" s="10">
        <f t="shared" si="10"/>
        <v>0</v>
      </c>
      <c r="P82" s="10"/>
      <c r="Q82" s="11">
        <f t="shared" si="11"/>
        <v>952.38090000000011</v>
      </c>
      <c r="R82" s="11">
        <f t="shared" si="12"/>
        <v>773.80950000000007</v>
      </c>
      <c r="S82" s="11">
        <f t="shared" si="16"/>
        <v>595.23810000000003</v>
      </c>
      <c r="T82" s="11">
        <f t="shared" si="17"/>
        <v>178.57140000000001</v>
      </c>
    </row>
    <row r="83" spans="2:20" x14ac:dyDescent="0.25">
      <c r="B83" s="2">
        <f t="shared" si="0"/>
        <v>45747</v>
      </c>
      <c r="C83" s="3">
        <f t="shared" si="13"/>
        <v>62</v>
      </c>
      <c r="D83" s="10">
        <f t="shared" si="14"/>
        <v>70833.333100000003</v>
      </c>
      <c r="E83" s="6">
        <f t="shared" si="1"/>
        <v>595.23810000000003</v>
      </c>
      <c r="F83" s="6">
        <f t="shared" si="2"/>
        <v>177.08330000000001</v>
      </c>
      <c r="G83" s="6">
        <f t="shared" si="3"/>
        <v>177.08330000000001</v>
      </c>
      <c r="H83" s="6">
        <f t="shared" si="4"/>
        <v>354.16660000000002</v>
      </c>
      <c r="I83" s="6">
        <f t="shared" si="5"/>
        <v>949.40470000000005</v>
      </c>
      <c r="J83" s="6">
        <f t="shared" si="15"/>
        <v>70238.095000000001</v>
      </c>
      <c r="K83" s="6">
        <f t="shared" si="6"/>
        <v>949.40470000000005</v>
      </c>
      <c r="L83" s="10">
        <f t="shared" si="7"/>
        <v>0</v>
      </c>
      <c r="M83" s="10">
        <f t="shared" si="8"/>
        <v>0</v>
      </c>
      <c r="N83" s="10">
        <f t="shared" si="9"/>
        <v>0</v>
      </c>
      <c r="O83" s="10">
        <f t="shared" si="10"/>
        <v>0</v>
      </c>
      <c r="P83" s="10"/>
      <c r="Q83" s="11">
        <f t="shared" si="11"/>
        <v>1901.7856000000002</v>
      </c>
      <c r="R83" s="11">
        <f t="shared" si="12"/>
        <v>1546.1309000000001</v>
      </c>
      <c r="S83" s="11">
        <f t="shared" si="16"/>
        <v>1190.4762000000001</v>
      </c>
      <c r="T83" s="11">
        <f t="shared" si="17"/>
        <v>355.65470000000005</v>
      </c>
    </row>
    <row r="84" spans="2:20" x14ac:dyDescent="0.25">
      <c r="B84" s="2">
        <f t="shared" si="0"/>
        <v>45777</v>
      </c>
      <c r="C84" s="3">
        <f t="shared" si="13"/>
        <v>63</v>
      </c>
      <c r="D84" s="10">
        <f t="shared" si="14"/>
        <v>70238.095000000001</v>
      </c>
      <c r="E84" s="6">
        <f t="shared" si="1"/>
        <v>595.23810000000003</v>
      </c>
      <c r="F84" s="6">
        <f t="shared" si="2"/>
        <v>175.59520000000001</v>
      </c>
      <c r="G84" s="6">
        <f t="shared" si="3"/>
        <v>175.59520000000001</v>
      </c>
      <c r="H84" s="6">
        <f t="shared" si="4"/>
        <v>351.19040000000001</v>
      </c>
      <c r="I84" s="6">
        <f t="shared" si="5"/>
        <v>946.42849999999999</v>
      </c>
      <c r="J84" s="6">
        <f t="shared" si="15"/>
        <v>69642.856899999999</v>
      </c>
      <c r="K84" s="6">
        <f t="shared" si="6"/>
        <v>946.42849999999999</v>
      </c>
      <c r="L84" s="10">
        <f t="shared" si="7"/>
        <v>0</v>
      </c>
      <c r="M84" s="10">
        <f t="shared" si="8"/>
        <v>0</v>
      </c>
      <c r="N84" s="10">
        <f t="shared" si="9"/>
        <v>0</v>
      </c>
      <c r="O84" s="10">
        <f t="shared" si="10"/>
        <v>0</v>
      </c>
      <c r="P84" s="10"/>
      <c r="Q84" s="11">
        <f t="shared" si="11"/>
        <v>2848.2141000000001</v>
      </c>
      <c r="R84" s="11">
        <f t="shared" si="12"/>
        <v>2316.9642000000003</v>
      </c>
      <c r="S84" s="11">
        <f t="shared" si="16"/>
        <v>1785.7143000000001</v>
      </c>
      <c r="T84" s="11">
        <f t="shared" si="17"/>
        <v>531.24990000000003</v>
      </c>
    </row>
    <row r="85" spans="2:20" x14ac:dyDescent="0.25">
      <c r="B85" s="2">
        <f t="shared" si="0"/>
        <v>45808</v>
      </c>
      <c r="C85" s="3">
        <f t="shared" si="13"/>
        <v>64</v>
      </c>
      <c r="D85" s="10">
        <f t="shared" si="14"/>
        <v>69642.856899999999</v>
      </c>
      <c r="E85" s="6">
        <f t="shared" si="1"/>
        <v>595.23810000000003</v>
      </c>
      <c r="F85" s="6">
        <f t="shared" si="2"/>
        <v>174.1071</v>
      </c>
      <c r="G85" s="6">
        <f t="shared" si="3"/>
        <v>174.1071</v>
      </c>
      <c r="H85" s="6">
        <f t="shared" si="4"/>
        <v>348.21420000000001</v>
      </c>
      <c r="I85" s="6">
        <f t="shared" si="5"/>
        <v>943.45230000000004</v>
      </c>
      <c r="J85" s="6">
        <f t="shared" si="15"/>
        <v>69047.618799999997</v>
      </c>
      <c r="K85" s="6">
        <f t="shared" si="6"/>
        <v>943.45230000000004</v>
      </c>
      <c r="L85" s="10">
        <f t="shared" si="7"/>
        <v>0</v>
      </c>
      <c r="M85" s="10">
        <f t="shared" si="8"/>
        <v>0</v>
      </c>
      <c r="N85" s="10">
        <f t="shared" si="9"/>
        <v>0</v>
      </c>
      <c r="O85" s="10">
        <f t="shared" si="10"/>
        <v>0</v>
      </c>
      <c r="P85" s="10"/>
      <c r="Q85" s="11">
        <f t="shared" si="11"/>
        <v>3791.6664000000001</v>
      </c>
      <c r="R85" s="11">
        <f t="shared" si="12"/>
        <v>3086.3094000000001</v>
      </c>
      <c r="S85" s="11">
        <f t="shared" si="16"/>
        <v>2380.9524000000001</v>
      </c>
      <c r="T85" s="11">
        <f t="shared" si="17"/>
        <v>705.35699999999997</v>
      </c>
    </row>
    <row r="86" spans="2:20" x14ac:dyDescent="0.25">
      <c r="B86" s="2">
        <f t="shared" ref="B86:B149" si="18">IF($C86&lt;&gt;"",EOMONTH(LoanClosingDate,$C86),"")</f>
        <v>45838</v>
      </c>
      <c r="C86" s="3">
        <f t="shared" si="13"/>
        <v>65</v>
      </c>
      <c r="D86" s="10">
        <f t="shared" si="14"/>
        <v>69047.618799999997</v>
      </c>
      <c r="E86" s="6">
        <f t="shared" ref="E86:E149" si="19">IF($C86&lt;&gt;"",IF($C86=LoanTerm,$J85,IF($C86&gt;PandIDeferral,ROUND(PPMT(0,1,EffectiveAmortizationTerm,-SBBPrincipal),5),0)),"")</f>
        <v>595.23810000000003</v>
      </c>
      <c r="F86" s="6">
        <f t="shared" ref="F86:F149" si="20">IF($C86&lt;&gt;"",ROUND(IF(AND($C86&gt;PrincipalOnlyTerm,$C86&lt;=PandIDeferral+PrincipalOnlyTerm),$D86*((MemberRateYr2/100)/12),IF($C86&gt;PrincipalOnlyTerm,$D86*((MemberRateYr3Plus/100)/12),0)),4),"")</f>
        <v>172.619</v>
      </c>
      <c r="G86" s="6">
        <f t="shared" ref="G86:G149" si="21">IF($C86&lt;&gt;"",ROUND(IF($C86&gt;FHLBInterestDeferral,$D86*((FHLBRateYr3Plus/100)/12),0),4),"")</f>
        <v>172.619</v>
      </c>
      <c r="H86" s="6">
        <f t="shared" ref="H86:H149" si="22">IF($C86&lt;&gt;"",SUM($F86:$G86),"")</f>
        <v>345.238</v>
      </c>
      <c r="I86" s="6">
        <f t="shared" ref="I86:I149" si="23">IF($C86&lt;&gt;"",$E86+$H86,"")</f>
        <v>940.47610000000009</v>
      </c>
      <c r="J86" s="6">
        <f t="shared" si="15"/>
        <v>68452.380699999994</v>
      </c>
      <c r="K86" s="6">
        <f t="shared" ref="K86:K149" si="24">IF($C86&lt;&gt;"",$I86,"")</f>
        <v>940.47610000000009</v>
      </c>
      <c r="L86" s="10">
        <f t="shared" ref="L86:L149" si="25">IF($C86&lt;&gt;"",IF(OR(MOD($C86,12)=0,$C86=LoanTerm),$Q86,0),"")</f>
        <v>0</v>
      </c>
      <c r="M86" s="10">
        <f t="shared" ref="M86:M149" si="26">IF($C86&lt;&gt;"",IF(OR(IFERROR(MOD($C86,12),0)=0,$C86=LoanTerm),S86,0),"")</f>
        <v>0</v>
      </c>
      <c r="N86" s="10">
        <f t="shared" ref="N86:N149" si="27">IF($C86&lt;&gt;"",IF(OR(IFERROR(MOD($C86,12),0)=0,$C86=LoanTerm),T86,0),"")</f>
        <v>0</v>
      </c>
      <c r="O86" s="10">
        <f t="shared" ref="O86:O149" si="28">IF($C86&lt;&gt;"",IF(OR(MOD($C86,12)=0,$C86=LoanTerm),$R86,0),"")</f>
        <v>0</v>
      </c>
      <c r="P86" s="10"/>
      <c r="Q86" s="11">
        <f t="shared" ref="Q86:Q149" si="29">IF($C86&lt;&gt;"",IF(IFERROR(MOD($C85,12),0)=0,$K86,$Q85+$K86),"")</f>
        <v>4732.1424999999999</v>
      </c>
      <c r="R86" s="11">
        <f t="shared" ref="R86:R149" si="30">IF($C86&lt;&gt;"",IF(IFERROR(MOD($C85,12),0)=0,$E86+$G86,$R85+($E86+$G86)),"")</f>
        <v>3854.1665000000003</v>
      </c>
      <c r="S86" s="11">
        <f t="shared" si="16"/>
        <v>2976.1905000000002</v>
      </c>
      <c r="T86" s="11">
        <f t="shared" si="17"/>
        <v>877.976</v>
      </c>
    </row>
    <row r="87" spans="2:20" x14ac:dyDescent="0.25">
      <c r="B87" s="2">
        <f t="shared" si="18"/>
        <v>45869</v>
      </c>
      <c r="C87" s="3">
        <f t="shared" ref="C87:C150" si="31">IF($C86&gt;=LoanTerm,"",$C86+1)</f>
        <v>66</v>
      </c>
      <c r="D87" s="10">
        <f t="shared" ref="D87:D150" si="32">IF($C87&lt;&gt;"",$J86,"")</f>
        <v>68452.380699999994</v>
      </c>
      <c r="E87" s="6">
        <f t="shared" si="19"/>
        <v>595.23810000000003</v>
      </c>
      <c r="F87" s="6">
        <f t="shared" si="20"/>
        <v>171.131</v>
      </c>
      <c r="G87" s="6">
        <f t="shared" si="21"/>
        <v>171.131</v>
      </c>
      <c r="H87" s="6">
        <f t="shared" si="22"/>
        <v>342.262</v>
      </c>
      <c r="I87" s="6">
        <f t="shared" si="23"/>
        <v>937.50009999999997</v>
      </c>
      <c r="J87" s="6">
        <f t="shared" ref="J87:J150" si="33">IF($C87&lt;&gt;"",ROUND($D87-$E87,4),"")</f>
        <v>67857.142600000006</v>
      </c>
      <c r="K87" s="6">
        <f t="shared" si="24"/>
        <v>937.50009999999997</v>
      </c>
      <c r="L87" s="10">
        <f t="shared" si="25"/>
        <v>0</v>
      </c>
      <c r="M87" s="10">
        <f t="shared" si="26"/>
        <v>0</v>
      </c>
      <c r="N87" s="10">
        <f t="shared" si="27"/>
        <v>0</v>
      </c>
      <c r="O87" s="10">
        <f t="shared" si="28"/>
        <v>0</v>
      </c>
      <c r="P87" s="10"/>
      <c r="Q87" s="11">
        <f t="shared" si="29"/>
        <v>5669.6426000000001</v>
      </c>
      <c r="R87" s="11">
        <f t="shared" si="30"/>
        <v>4620.5356000000002</v>
      </c>
      <c r="S87" s="11">
        <f t="shared" ref="S87:S150" si="34">IF($C87&lt;&gt;"",IF(IFERROR(MOD($C86,12),0)=0,$E87,$S86+$E87),"")</f>
        <v>3571.4286000000002</v>
      </c>
      <c r="T87" s="11">
        <f t="shared" ref="T87:T150" si="35">IF($C87&lt;&gt;"",IF(IFERROR(MOD($C86,12),0)=0,$G87,T86+$G87),"")</f>
        <v>1049.107</v>
      </c>
    </row>
    <row r="88" spans="2:20" x14ac:dyDescent="0.25">
      <c r="B88" s="2">
        <f t="shared" si="18"/>
        <v>45900</v>
      </c>
      <c r="C88" s="3">
        <f t="shared" si="31"/>
        <v>67</v>
      </c>
      <c r="D88" s="10">
        <f t="shared" si="32"/>
        <v>67857.142600000006</v>
      </c>
      <c r="E88" s="6">
        <f t="shared" si="19"/>
        <v>595.23810000000003</v>
      </c>
      <c r="F88" s="6">
        <f t="shared" si="20"/>
        <v>169.6429</v>
      </c>
      <c r="G88" s="6">
        <f t="shared" si="21"/>
        <v>169.6429</v>
      </c>
      <c r="H88" s="6">
        <f t="shared" si="22"/>
        <v>339.28579999999999</v>
      </c>
      <c r="I88" s="6">
        <f t="shared" si="23"/>
        <v>934.52390000000003</v>
      </c>
      <c r="J88" s="6">
        <f t="shared" si="33"/>
        <v>67261.904500000004</v>
      </c>
      <c r="K88" s="6">
        <f t="shared" si="24"/>
        <v>934.52390000000003</v>
      </c>
      <c r="L88" s="10">
        <f t="shared" si="25"/>
        <v>0</v>
      </c>
      <c r="M88" s="10">
        <f t="shared" si="26"/>
        <v>0</v>
      </c>
      <c r="N88" s="10">
        <f t="shared" si="27"/>
        <v>0</v>
      </c>
      <c r="O88" s="10">
        <f t="shared" si="28"/>
        <v>0</v>
      </c>
      <c r="P88" s="10"/>
      <c r="Q88" s="11">
        <f t="shared" si="29"/>
        <v>6604.1665000000003</v>
      </c>
      <c r="R88" s="11">
        <f t="shared" si="30"/>
        <v>5385.4166000000005</v>
      </c>
      <c r="S88" s="11">
        <f t="shared" si="34"/>
        <v>4166.6666999999998</v>
      </c>
      <c r="T88" s="11">
        <f t="shared" si="35"/>
        <v>1218.7499</v>
      </c>
    </row>
    <row r="89" spans="2:20" x14ac:dyDescent="0.25">
      <c r="B89" s="2">
        <f t="shared" si="18"/>
        <v>45930</v>
      </c>
      <c r="C89" s="3">
        <f t="shared" si="31"/>
        <v>68</v>
      </c>
      <c r="D89" s="10">
        <f t="shared" si="32"/>
        <v>67261.904500000004</v>
      </c>
      <c r="E89" s="6">
        <f t="shared" si="19"/>
        <v>595.23810000000003</v>
      </c>
      <c r="F89" s="6">
        <f t="shared" si="20"/>
        <v>168.15479999999999</v>
      </c>
      <c r="G89" s="6">
        <f t="shared" si="21"/>
        <v>168.15479999999999</v>
      </c>
      <c r="H89" s="6">
        <f t="shared" si="22"/>
        <v>336.30959999999999</v>
      </c>
      <c r="I89" s="6">
        <f t="shared" si="23"/>
        <v>931.54770000000008</v>
      </c>
      <c r="J89" s="6">
        <f t="shared" si="33"/>
        <v>66666.666400000002</v>
      </c>
      <c r="K89" s="6">
        <f t="shared" si="24"/>
        <v>931.54770000000008</v>
      </c>
      <c r="L89" s="10">
        <f t="shared" si="25"/>
        <v>0</v>
      </c>
      <c r="M89" s="10">
        <f t="shared" si="26"/>
        <v>0</v>
      </c>
      <c r="N89" s="10">
        <f t="shared" si="27"/>
        <v>0</v>
      </c>
      <c r="O89" s="10">
        <f t="shared" si="28"/>
        <v>0</v>
      </c>
      <c r="P89" s="10"/>
      <c r="Q89" s="11">
        <f t="shared" si="29"/>
        <v>7535.7142000000003</v>
      </c>
      <c r="R89" s="11">
        <f t="shared" si="30"/>
        <v>6148.8095000000003</v>
      </c>
      <c r="S89" s="11">
        <f t="shared" si="34"/>
        <v>4761.9048000000003</v>
      </c>
      <c r="T89" s="11">
        <f t="shared" si="35"/>
        <v>1386.9047</v>
      </c>
    </row>
    <row r="90" spans="2:20" x14ac:dyDescent="0.25">
      <c r="B90" s="2">
        <f t="shared" si="18"/>
        <v>45961</v>
      </c>
      <c r="C90" s="3">
        <f t="shared" si="31"/>
        <v>69</v>
      </c>
      <c r="D90" s="10">
        <f t="shared" si="32"/>
        <v>66666.666400000002</v>
      </c>
      <c r="E90" s="6">
        <f t="shared" si="19"/>
        <v>595.23810000000003</v>
      </c>
      <c r="F90" s="6">
        <f t="shared" si="20"/>
        <v>166.66669999999999</v>
      </c>
      <c r="G90" s="6">
        <f t="shared" si="21"/>
        <v>166.66669999999999</v>
      </c>
      <c r="H90" s="6">
        <f t="shared" si="22"/>
        <v>333.33339999999998</v>
      </c>
      <c r="I90" s="6">
        <f t="shared" si="23"/>
        <v>928.57150000000001</v>
      </c>
      <c r="J90" s="6">
        <f t="shared" si="33"/>
        <v>66071.4283</v>
      </c>
      <c r="K90" s="6">
        <f t="shared" si="24"/>
        <v>928.57150000000001</v>
      </c>
      <c r="L90" s="10">
        <f t="shared" si="25"/>
        <v>0</v>
      </c>
      <c r="M90" s="10">
        <f t="shared" si="26"/>
        <v>0</v>
      </c>
      <c r="N90" s="10">
        <f t="shared" si="27"/>
        <v>0</v>
      </c>
      <c r="O90" s="10">
        <f t="shared" si="28"/>
        <v>0</v>
      </c>
      <c r="P90" s="10"/>
      <c r="Q90" s="11">
        <f t="shared" si="29"/>
        <v>8464.2857000000004</v>
      </c>
      <c r="R90" s="11">
        <f t="shared" si="30"/>
        <v>6910.7143000000005</v>
      </c>
      <c r="S90" s="11">
        <f t="shared" si="34"/>
        <v>5357.1429000000007</v>
      </c>
      <c r="T90" s="11">
        <f t="shared" si="35"/>
        <v>1553.5714</v>
      </c>
    </row>
    <row r="91" spans="2:20" x14ac:dyDescent="0.25">
      <c r="B91" s="2">
        <f t="shared" si="18"/>
        <v>45991</v>
      </c>
      <c r="C91" s="3">
        <f t="shared" si="31"/>
        <v>70</v>
      </c>
      <c r="D91" s="10">
        <f t="shared" si="32"/>
        <v>66071.4283</v>
      </c>
      <c r="E91" s="6">
        <f t="shared" si="19"/>
        <v>595.23810000000003</v>
      </c>
      <c r="F91" s="6">
        <f t="shared" si="20"/>
        <v>165.17859999999999</v>
      </c>
      <c r="G91" s="6">
        <f t="shared" si="21"/>
        <v>165.17859999999999</v>
      </c>
      <c r="H91" s="6">
        <f t="shared" si="22"/>
        <v>330.35719999999998</v>
      </c>
      <c r="I91" s="6">
        <f t="shared" si="23"/>
        <v>925.59529999999995</v>
      </c>
      <c r="J91" s="6">
        <f t="shared" si="33"/>
        <v>65476.190199999997</v>
      </c>
      <c r="K91" s="6">
        <f t="shared" si="24"/>
        <v>925.59529999999995</v>
      </c>
      <c r="L91" s="10">
        <f t="shared" si="25"/>
        <v>0</v>
      </c>
      <c r="M91" s="10">
        <f t="shared" si="26"/>
        <v>0</v>
      </c>
      <c r="N91" s="10">
        <f t="shared" si="27"/>
        <v>0</v>
      </c>
      <c r="O91" s="10">
        <f t="shared" si="28"/>
        <v>0</v>
      </c>
      <c r="P91" s="10"/>
      <c r="Q91" s="11">
        <f t="shared" si="29"/>
        <v>9389.8810000000012</v>
      </c>
      <c r="R91" s="11">
        <f t="shared" si="30"/>
        <v>7671.1310000000003</v>
      </c>
      <c r="S91" s="11">
        <f t="shared" si="34"/>
        <v>5952.3810000000012</v>
      </c>
      <c r="T91" s="11">
        <f t="shared" si="35"/>
        <v>1718.75</v>
      </c>
    </row>
    <row r="92" spans="2:20" x14ac:dyDescent="0.25">
      <c r="B92" s="2">
        <f t="shared" si="18"/>
        <v>46022</v>
      </c>
      <c r="C92" s="3">
        <f t="shared" si="31"/>
        <v>71</v>
      </c>
      <c r="D92" s="10">
        <f t="shared" si="32"/>
        <v>65476.190199999997</v>
      </c>
      <c r="E92" s="6">
        <f t="shared" si="19"/>
        <v>595.23810000000003</v>
      </c>
      <c r="F92" s="6">
        <f t="shared" si="20"/>
        <v>163.69049999999999</v>
      </c>
      <c r="G92" s="6">
        <f t="shared" si="21"/>
        <v>163.69049999999999</v>
      </c>
      <c r="H92" s="6">
        <f t="shared" si="22"/>
        <v>327.38099999999997</v>
      </c>
      <c r="I92" s="6">
        <f t="shared" si="23"/>
        <v>922.6191</v>
      </c>
      <c r="J92" s="6">
        <f t="shared" si="33"/>
        <v>64880.952100000002</v>
      </c>
      <c r="K92" s="6">
        <f t="shared" si="24"/>
        <v>922.6191</v>
      </c>
      <c r="L92" s="10">
        <f t="shared" si="25"/>
        <v>0</v>
      </c>
      <c r="M92" s="10">
        <f t="shared" si="26"/>
        <v>0</v>
      </c>
      <c r="N92" s="10">
        <f t="shared" si="27"/>
        <v>0</v>
      </c>
      <c r="O92" s="10">
        <f t="shared" si="28"/>
        <v>0</v>
      </c>
      <c r="P92" s="10"/>
      <c r="Q92" s="11">
        <f t="shared" si="29"/>
        <v>10312.500100000001</v>
      </c>
      <c r="R92" s="11">
        <f t="shared" si="30"/>
        <v>8430.0596000000005</v>
      </c>
      <c r="S92" s="11">
        <f t="shared" si="34"/>
        <v>6547.6191000000017</v>
      </c>
      <c r="T92" s="11">
        <f t="shared" si="35"/>
        <v>1882.4404999999999</v>
      </c>
    </row>
    <row r="93" spans="2:20" x14ac:dyDescent="0.25">
      <c r="B93" s="2">
        <f t="shared" si="18"/>
        <v>46053</v>
      </c>
      <c r="C93" s="3">
        <f t="shared" si="31"/>
        <v>72</v>
      </c>
      <c r="D93" s="10">
        <f t="shared" si="32"/>
        <v>64880.952100000002</v>
      </c>
      <c r="E93" s="6">
        <f t="shared" si="19"/>
        <v>595.23810000000003</v>
      </c>
      <c r="F93" s="6">
        <f t="shared" si="20"/>
        <v>162.20240000000001</v>
      </c>
      <c r="G93" s="6">
        <f t="shared" si="21"/>
        <v>162.20240000000001</v>
      </c>
      <c r="H93" s="6">
        <f t="shared" si="22"/>
        <v>324.40480000000002</v>
      </c>
      <c r="I93" s="6">
        <f t="shared" si="23"/>
        <v>919.64290000000005</v>
      </c>
      <c r="J93" s="6">
        <f t="shared" si="33"/>
        <v>64285.714</v>
      </c>
      <c r="K93" s="6">
        <f t="shared" si="24"/>
        <v>919.64290000000005</v>
      </c>
      <c r="L93" s="10">
        <f t="shared" si="25"/>
        <v>11232.143000000002</v>
      </c>
      <c r="M93" s="10">
        <f t="shared" si="26"/>
        <v>7142.8572000000022</v>
      </c>
      <c r="N93" s="10">
        <f t="shared" si="27"/>
        <v>2044.6428999999998</v>
      </c>
      <c r="O93" s="10">
        <f t="shared" si="28"/>
        <v>9187.5001000000011</v>
      </c>
      <c r="P93" s="10"/>
      <c r="Q93" s="11">
        <f t="shared" si="29"/>
        <v>11232.143000000002</v>
      </c>
      <c r="R93" s="11">
        <f t="shared" si="30"/>
        <v>9187.5001000000011</v>
      </c>
      <c r="S93" s="11">
        <f t="shared" si="34"/>
        <v>7142.8572000000022</v>
      </c>
      <c r="T93" s="11">
        <f t="shared" si="35"/>
        <v>2044.6428999999998</v>
      </c>
    </row>
    <row r="94" spans="2:20" x14ac:dyDescent="0.25">
      <c r="B94" s="2">
        <f t="shared" si="18"/>
        <v>46081</v>
      </c>
      <c r="C94" s="3">
        <f t="shared" si="31"/>
        <v>73</v>
      </c>
      <c r="D94" s="10">
        <f t="shared" si="32"/>
        <v>64285.714</v>
      </c>
      <c r="E94" s="6">
        <f t="shared" si="19"/>
        <v>595.23810000000003</v>
      </c>
      <c r="F94" s="6">
        <f t="shared" si="20"/>
        <v>160.71430000000001</v>
      </c>
      <c r="G94" s="6">
        <f t="shared" si="21"/>
        <v>160.71430000000001</v>
      </c>
      <c r="H94" s="6">
        <f t="shared" si="22"/>
        <v>321.42860000000002</v>
      </c>
      <c r="I94" s="6">
        <f t="shared" si="23"/>
        <v>916.66669999999999</v>
      </c>
      <c r="J94" s="6">
        <f t="shared" si="33"/>
        <v>63690.475899999998</v>
      </c>
      <c r="K94" s="6">
        <f t="shared" si="24"/>
        <v>916.66669999999999</v>
      </c>
      <c r="L94" s="10">
        <f t="shared" si="25"/>
        <v>0</v>
      </c>
      <c r="M94" s="10">
        <f t="shared" si="26"/>
        <v>0</v>
      </c>
      <c r="N94" s="10">
        <f t="shared" si="27"/>
        <v>0</v>
      </c>
      <c r="O94" s="10">
        <f t="shared" si="28"/>
        <v>0</v>
      </c>
      <c r="P94" s="10"/>
      <c r="Q94" s="11">
        <f t="shared" si="29"/>
        <v>916.66669999999999</v>
      </c>
      <c r="R94" s="11">
        <f t="shared" si="30"/>
        <v>755.95240000000001</v>
      </c>
      <c r="S94" s="11">
        <f t="shared" si="34"/>
        <v>595.23810000000003</v>
      </c>
      <c r="T94" s="11">
        <f t="shared" si="35"/>
        <v>160.71430000000001</v>
      </c>
    </row>
    <row r="95" spans="2:20" x14ac:dyDescent="0.25">
      <c r="B95" s="2">
        <f t="shared" si="18"/>
        <v>46112</v>
      </c>
      <c r="C95" s="3">
        <f t="shared" si="31"/>
        <v>74</v>
      </c>
      <c r="D95" s="10">
        <f t="shared" si="32"/>
        <v>63690.475899999998</v>
      </c>
      <c r="E95" s="6">
        <f t="shared" si="19"/>
        <v>595.23810000000003</v>
      </c>
      <c r="F95" s="6">
        <f t="shared" si="20"/>
        <v>159.22620000000001</v>
      </c>
      <c r="G95" s="6">
        <f t="shared" si="21"/>
        <v>159.22620000000001</v>
      </c>
      <c r="H95" s="6">
        <f t="shared" si="22"/>
        <v>318.45240000000001</v>
      </c>
      <c r="I95" s="6">
        <f t="shared" si="23"/>
        <v>913.69050000000004</v>
      </c>
      <c r="J95" s="6">
        <f t="shared" si="33"/>
        <v>63095.237800000003</v>
      </c>
      <c r="K95" s="6">
        <f t="shared" si="24"/>
        <v>913.69050000000004</v>
      </c>
      <c r="L95" s="10">
        <f t="shared" si="25"/>
        <v>0</v>
      </c>
      <c r="M95" s="10">
        <f t="shared" si="26"/>
        <v>0</v>
      </c>
      <c r="N95" s="10">
        <f t="shared" si="27"/>
        <v>0</v>
      </c>
      <c r="O95" s="10">
        <f t="shared" si="28"/>
        <v>0</v>
      </c>
      <c r="P95" s="10"/>
      <c r="Q95" s="11">
        <f t="shared" si="29"/>
        <v>1830.3571999999999</v>
      </c>
      <c r="R95" s="11">
        <f t="shared" si="30"/>
        <v>1510.4167000000002</v>
      </c>
      <c r="S95" s="11">
        <f t="shared" si="34"/>
        <v>1190.4762000000001</v>
      </c>
      <c r="T95" s="11">
        <f t="shared" si="35"/>
        <v>319.94050000000004</v>
      </c>
    </row>
    <row r="96" spans="2:20" x14ac:dyDescent="0.25">
      <c r="B96" s="2">
        <f t="shared" si="18"/>
        <v>46142</v>
      </c>
      <c r="C96" s="3">
        <f t="shared" si="31"/>
        <v>75</v>
      </c>
      <c r="D96" s="10">
        <f t="shared" si="32"/>
        <v>63095.237800000003</v>
      </c>
      <c r="E96" s="6">
        <f t="shared" si="19"/>
        <v>595.23810000000003</v>
      </c>
      <c r="F96" s="6">
        <f t="shared" si="20"/>
        <v>157.7381</v>
      </c>
      <c r="G96" s="6">
        <f t="shared" si="21"/>
        <v>157.7381</v>
      </c>
      <c r="H96" s="6">
        <f t="shared" si="22"/>
        <v>315.47620000000001</v>
      </c>
      <c r="I96" s="6">
        <f t="shared" si="23"/>
        <v>910.71430000000009</v>
      </c>
      <c r="J96" s="6">
        <f t="shared" si="33"/>
        <v>62499.9997</v>
      </c>
      <c r="K96" s="6">
        <f t="shared" si="24"/>
        <v>910.71430000000009</v>
      </c>
      <c r="L96" s="10">
        <f t="shared" si="25"/>
        <v>0</v>
      </c>
      <c r="M96" s="10">
        <f t="shared" si="26"/>
        <v>0</v>
      </c>
      <c r="N96" s="10">
        <f t="shared" si="27"/>
        <v>0</v>
      </c>
      <c r="O96" s="10">
        <f t="shared" si="28"/>
        <v>0</v>
      </c>
      <c r="P96" s="10"/>
      <c r="Q96" s="11">
        <f t="shared" si="29"/>
        <v>2741.0715</v>
      </c>
      <c r="R96" s="11">
        <f t="shared" si="30"/>
        <v>2263.3929000000003</v>
      </c>
      <c r="S96" s="11">
        <f t="shared" si="34"/>
        <v>1785.7143000000001</v>
      </c>
      <c r="T96" s="11">
        <f t="shared" si="35"/>
        <v>477.67860000000007</v>
      </c>
    </row>
    <row r="97" spans="2:20" x14ac:dyDescent="0.25">
      <c r="B97" s="2">
        <f t="shared" si="18"/>
        <v>46173</v>
      </c>
      <c r="C97" s="3">
        <f t="shared" si="31"/>
        <v>76</v>
      </c>
      <c r="D97" s="10">
        <f t="shared" si="32"/>
        <v>62499.9997</v>
      </c>
      <c r="E97" s="6">
        <f t="shared" si="19"/>
        <v>595.23810000000003</v>
      </c>
      <c r="F97" s="6">
        <f t="shared" si="20"/>
        <v>156.25</v>
      </c>
      <c r="G97" s="6">
        <f t="shared" si="21"/>
        <v>156.25</v>
      </c>
      <c r="H97" s="6">
        <f t="shared" si="22"/>
        <v>312.5</v>
      </c>
      <c r="I97" s="6">
        <f t="shared" si="23"/>
        <v>907.73810000000003</v>
      </c>
      <c r="J97" s="6">
        <f t="shared" si="33"/>
        <v>61904.761599999998</v>
      </c>
      <c r="K97" s="6">
        <f t="shared" si="24"/>
        <v>907.73810000000003</v>
      </c>
      <c r="L97" s="10">
        <f t="shared" si="25"/>
        <v>0</v>
      </c>
      <c r="M97" s="10">
        <f t="shared" si="26"/>
        <v>0</v>
      </c>
      <c r="N97" s="10">
        <f t="shared" si="27"/>
        <v>0</v>
      </c>
      <c r="O97" s="10">
        <f t="shared" si="28"/>
        <v>0</v>
      </c>
      <c r="P97" s="10"/>
      <c r="Q97" s="11">
        <f t="shared" si="29"/>
        <v>3648.8096</v>
      </c>
      <c r="R97" s="11">
        <f t="shared" si="30"/>
        <v>3014.8810000000003</v>
      </c>
      <c r="S97" s="11">
        <f t="shared" si="34"/>
        <v>2380.9524000000001</v>
      </c>
      <c r="T97" s="11">
        <f t="shared" si="35"/>
        <v>633.92860000000007</v>
      </c>
    </row>
    <row r="98" spans="2:20" x14ac:dyDescent="0.25">
      <c r="B98" s="2">
        <f t="shared" si="18"/>
        <v>46203</v>
      </c>
      <c r="C98" s="3">
        <f t="shared" si="31"/>
        <v>77</v>
      </c>
      <c r="D98" s="10">
        <f t="shared" si="32"/>
        <v>61904.761599999998</v>
      </c>
      <c r="E98" s="6">
        <f t="shared" si="19"/>
        <v>595.23810000000003</v>
      </c>
      <c r="F98" s="6">
        <f t="shared" si="20"/>
        <v>154.7619</v>
      </c>
      <c r="G98" s="6">
        <f t="shared" si="21"/>
        <v>154.7619</v>
      </c>
      <c r="H98" s="6">
        <f t="shared" si="22"/>
        <v>309.52379999999999</v>
      </c>
      <c r="I98" s="6">
        <f t="shared" si="23"/>
        <v>904.76189999999997</v>
      </c>
      <c r="J98" s="6">
        <f t="shared" si="33"/>
        <v>61309.523500000003</v>
      </c>
      <c r="K98" s="6">
        <f t="shared" si="24"/>
        <v>904.76189999999997</v>
      </c>
      <c r="L98" s="10">
        <f t="shared" si="25"/>
        <v>0</v>
      </c>
      <c r="M98" s="10">
        <f t="shared" si="26"/>
        <v>0</v>
      </c>
      <c r="N98" s="10">
        <f t="shared" si="27"/>
        <v>0</v>
      </c>
      <c r="O98" s="10">
        <f t="shared" si="28"/>
        <v>0</v>
      </c>
      <c r="P98" s="10"/>
      <c r="Q98" s="11">
        <f t="shared" si="29"/>
        <v>4553.5715</v>
      </c>
      <c r="R98" s="11">
        <f t="shared" si="30"/>
        <v>3764.8810000000003</v>
      </c>
      <c r="S98" s="11">
        <f t="shared" si="34"/>
        <v>2976.1905000000002</v>
      </c>
      <c r="T98" s="11">
        <f t="shared" si="35"/>
        <v>788.69050000000004</v>
      </c>
    </row>
    <row r="99" spans="2:20" x14ac:dyDescent="0.25">
      <c r="B99" s="2">
        <f t="shared" si="18"/>
        <v>46234</v>
      </c>
      <c r="C99" s="3">
        <f t="shared" si="31"/>
        <v>78</v>
      </c>
      <c r="D99" s="10">
        <f t="shared" si="32"/>
        <v>61309.523500000003</v>
      </c>
      <c r="E99" s="6">
        <f t="shared" si="19"/>
        <v>595.23810000000003</v>
      </c>
      <c r="F99" s="6">
        <f t="shared" si="20"/>
        <v>153.27379999999999</v>
      </c>
      <c r="G99" s="6">
        <f t="shared" si="21"/>
        <v>153.27379999999999</v>
      </c>
      <c r="H99" s="6">
        <f t="shared" si="22"/>
        <v>306.54759999999999</v>
      </c>
      <c r="I99" s="6">
        <f t="shared" si="23"/>
        <v>901.78570000000002</v>
      </c>
      <c r="J99" s="6">
        <f t="shared" si="33"/>
        <v>60714.285400000001</v>
      </c>
      <c r="K99" s="6">
        <f t="shared" si="24"/>
        <v>901.78570000000002</v>
      </c>
      <c r="L99" s="10">
        <f t="shared" si="25"/>
        <v>0</v>
      </c>
      <c r="M99" s="10">
        <f t="shared" si="26"/>
        <v>0</v>
      </c>
      <c r="N99" s="10">
        <f t="shared" si="27"/>
        <v>0</v>
      </c>
      <c r="O99" s="10">
        <f t="shared" si="28"/>
        <v>0</v>
      </c>
      <c r="P99" s="10"/>
      <c r="Q99" s="11">
        <f t="shared" si="29"/>
        <v>5455.3572000000004</v>
      </c>
      <c r="R99" s="11">
        <f t="shared" si="30"/>
        <v>4513.3929000000007</v>
      </c>
      <c r="S99" s="11">
        <f t="shared" si="34"/>
        <v>3571.4286000000002</v>
      </c>
      <c r="T99" s="11">
        <f t="shared" si="35"/>
        <v>941.96430000000009</v>
      </c>
    </row>
    <row r="100" spans="2:20" x14ac:dyDescent="0.25">
      <c r="B100" s="2">
        <f t="shared" si="18"/>
        <v>46265</v>
      </c>
      <c r="C100" s="3">
        <f t="shared" si="31"/>
        <v>79</v>
      </c>
      <c r="D100" s="10">
        <f t="shared" si="32"/>
        <v>60714.285400000001</v>
      </c>
      <c r="E100" s="6">
        <f t="shared" si="19"/>
        <v>595.23810000000003</v>
      </c>
      <c r="F100" s="6">
        <f t="shared" si="20"/>
        <v>151.78569999999999</v>
      </c>
      <c r="G100" s="6">
        <f t="shared" si="21"/>
        <v>151.78569999999999</v>
      </c>
      <c r="H100" s="6">
        <f t="shared" si="22"/>
        <v>303.57139999999998</v>
      </c>
      <c r="I100" s="6">
        <f t="shared" si="23"/>
        <v>898.80950000000007</v>
      </c>
      <c r="J100" s="6">
        <f t="shared" si="33"/>
        <v>60119.047299999998</v>
      </c>
      <c r="K100" s="6">
        <f t="shared" si="24"/>
        <v>898.80950000000007</v>
      </c>
      <c r="L100" s="10">
        <f t="shared" si="25"/>
        <v>0</v>
      </c>
      <c r="M100" s="10">
        <f t="shared" si="26"/>
        <v>0</v>
      </c>
      <c r="N100" s="10">
        <f t="shared" si="27"/>
        <v>0</v>
      </c>
      <c r="O100" s="10">
        <f t="shared" si="28"/>
        <v>0</v>
      </c>
      <c r="P100" s="10"/>
      <c r="Q100" s="11">
        <f t="shared" si="29"/>
        <v>6354.1667000000007</v>
      </c>
      <c r="R100" s="11">
        <f t="shared" si="30"/>
        <v>5260.4167000000007</v>
      </c>
      <c r="S100" s="11">
        <f t="shared" si="34"/>
        <v>4166.6666999999998</v>
      </c>
      <c r="T100" s="11">
        <f t="shared" si="35"/>
        <v>1093.75</v>
      </c>
    </row>
    <row r="101" spans="2:20" x14ac:dyDescent="0.25">
      <c r="B101" s="2">
        <f t="shared" si="18"/>
        <v>46295</v>
      </c>
      <c r="C101" s="3">
        <f t="shared" si="31"/>
        <v>80</v>
      </c>
      <c r="D101" s="10">
        <f t="shared" si="32"/>
        <v>60119.047299999998</v>
      </c>
      <c r="E101" s="6">
        <f t="shared" si="19"/>
        <v>595.23810000000003</v>
      </c>
      <c r="F101" s="6">
        <f t="shared" si="20"/>
        <v>150.29759999999999</v>
      </c>
      <c r="G101" s="6">
        <f t="shared" si="21"/>
        <v>150.29759999999999</v>
      </c>
      <c r="H101" s="6">
        <f t="shared" si="22"/>
        <v>300.59519999999998</v>
      </c>
      <c r="I101" s="6">
        <f t="shared" si="23"/>
        <v>895.83330000000001</v>
      </c>
      <c r="J101" s="6">
        <f t="shared" si="33"/>
        <v>59523.809200000003</v>
      </c>
      <c r="K101" s="6">
        <f t="shared" si="24"/>
        <v>895.83330000000001</v>
      </c>
      <c r="L101" s="10">
        <f t="shared" si="25"/>
        <v>0</v>
      </c>
      <c r="M101" s="10">
        <f t="shared" si="26"/>
        <v>0</v>
      </c>
      <c r="N101" s="10">
        <f t="shared" si="27"/>
        <v>0</v>
      </c>
      <c r="O101" s="10">
        <f t="shared" si="28"/>
        <v>0</v>
      </c>
      <c r="P101" s="10"/>
      <c r="Q101" s="11">
        <f t="shared" si="29"/>
        <v>7250.0000000000009</v>
      </c>
      <c r="R101" s="11">
        <f t="shared" si="30"/>
        <v>6005.952400000001</v>
      </c>
      <c r="S101" s="11">
        <f t="shared" si="34"/>
        <v>4761.9048000000003</v>
      </c>
      <c r="T101" s="11">
        <f t="shared" si="35"/>
        <v>1244.0475999999999</v>
      </c>
    </row>
    <row r="102" spans="2:20" x14ac:dyDescent="0.25">
      <c r="B102" s="2">
        <f t="shared" si="18"/>
        <v>46326</v>
      </c>
      <c r="C102" s="3">
        <f t="shared" si="31"/>
        <v>81</v>
      </c>
      <c r="D102" s="10">
        <f t="shared" si="32"/>
        <v>59523.809200000003</v>
      </c>
      <c r="E102" s="6">
        <f t="shared" si="19"/>
        <v>595.23810000000003</v>
      </c>
      <c r="F102" s="6">
        <f t="shared" si="20"/>
        <v>148.80950000000001</v>
      </c>
      <c r="G102" s="6">
        <f t="shared" si="21"/>
        <v>148.80950000000001</v>
      </c>
      <c r="H102" s="6">
        <f t="shared" si="22"/>
        <v>297.61900000000003</v>
      </c>
      <c r="I102" s="6">
        <f t="shared" si="23"/>
        <v>892.85710000000006</v>
      </c>
      <c r="J102" s="6">
        <f t="shared" si="33"/>
        <v>58928.571100000001</v>
      </c>
      <c r="K102" s="6">
        <f t="shared" si="24"/>
        <v>892.85710000000006</v>
      </c>
      <c r="L102" s="10">
        <f t="shared" si="25"/>
        <v>0</v>
      </c>
      <c r="M102" s="10">
        <f t="shared" si="26"/>
        <v>0</v>
      </c>
      <c r="N102" s="10">
        <f t="shared" si="27"/>
        <v>0</v>
      </c>
      <c r="O102" s="10">
        <f t="shared" si="28"/>
        <v>0</v>
      </c>
      <c r="P102" s="10"/>
      <c r="Q102" s="11">
        <f t="shared" si="29"/>
        <v>8142.8571000000011</v>
      </c>
      <c r="R102" s="11">
        <f t="shared" si="30"/>
        <v>6750.0000000000009</v>
      </c>
      <c r="S102" s="11">
        <f t="shared" si="34"/>
        <v>5357.1429000000007</v>
      </c>
      <c r="T102" s="11">
        <f t="shared" si="35"/>
        <v>1392.8570999999999</v>
      </c>
    </row>
    <row r="103" spans="2:20" x14ac:dyDescent="0.25">
      <c r="B103" s="2">
        <f t="shared" si="18"/>
        <v>46356</v>
      </c>
      <c r="C103" s="3">
        <f t="shared" si="31"/>
        <v>82</v>
      </c>
      <c r="D103" s="10">
        <f t="shared" si="32"/>
        <v>58928.571100000001</v>
      </c>
      <c r="E103" s="6">
        <f t="shared" si="19"/>
        <v>595.23810000000003</v>
      </c>
      <c r="F103" s="6">
        <f t="shared" si="20"/>
        <v>147.32140000000001</v>
      </c>
      <c r="G103" s="6">
        <f t="shared" si="21"/>
        <v>147.32140000000001</v>
      </c>
      <c r="H103" s="6">
        <f t="shared" si="22"/>
        <v>294.64280000000002</v>
      </c>
      <c r="I103" s="6">
        <f t="shared" si="23"/>
        <v>889.88090000000011</v>
      </c>
      <c r="J103" s="6">
        <f t="shared" si="33"/>
        <v>58333.332999999999</v>
      </c>
      <c r="K103" s="6">
        <f t="shared" si="24"/>
        <v>889.88090000000011</v>
      </c>
      <c r="L103" s="10">
        <f t="shared" si="25"/>
        <v>0</v>
      </c>
      <c r="M103" s="10">
        <f t="shared" si="26"/>
        <v>0</v>
      </c>
      <c r="N103" s="10">
        <f t="shared" si="27"/>
        <v>0</v>
      </c>
      <c r="O103" s="10">
        <f t="shared" si="28"/>
        <v>0</v>
      </c>
      <c r="P103" s="10"/>
      <c r="Q103" s="11">
        <f t="shared" si="29"/>
        <v>9032.7380000000012</v>
      </c>
      <c r="R103" s="11">
        <f t="shared" si="30"/>
        <v>7492.5595000000012</v>
      </c>
      <c r="S103" s="11">
        <f t="shared" si="34"/>
        <v>5952.3810000000012</v>
      </c>
      <c r="T103" s="11">
        <f t="shared" si="35"/>
        <v>1540.1785</v>
      </c>
    </row>
    <row r="104" spans="2:20" x14ac:dyDescent="0.25">
      <c r="B104" s="2">
        <f t="shared" si="18"/>
        <v>46387</v>
      </c>
      <c r="C104" s="3">
        <f t="shared" si="31"/>
        <v>83</v>
      </c>
      <c r="D104" s="10">
        <f t="shared" si="32"/>
        <v>58333.332999999999</v>
      </c>
      <c r="E104" s="6">
        <f t="shared" si="19"/>
        <v>595.23810000000003</v>
      </c>
      <c r="F104" s="6">
        <f t="shared" si="20"/>
        <v>145.83330000000001</v>
      </c>
      <c r="G104" s="6">
        <f t="shared" si="21"/>
        <v>145.83330000000001</v>
      </c>
      <c r="H104" s="6">
        <f t="shared" si="22"/>
        <v>291.66660000000002</v>
      </c>
      <c r="I104" s="6">
        <f t="shared" si="23"/>
        <v>886.90470000000005</v>
      </c>
      <c r="J104" s="6">
        <f t="shared" si="33"/>
        <v>57738.094899999996</v>
      </c>
      <c r="K104" s="6">
        <f t="shared" si="24"/>
        <v>886.90470000000005</v>
      </c>
      <c r="L104" s="10">
        <f t="shared" si="25"/>
        <v>0</v>
      </c>
      <c r="M104" s="10">
        <f t="shared" si="26"/>
        <v>0</v>
      </c>
      <c r="N104" s="10">
        <f t="shared" si="27"/>
        <v>0</v>
      </c>
      <c r="O104" s="10">
        <f t="shared" si="28"/>
        <v>0</v>
      </c>
      <c r="P104" s="10"/>
      <c r="Q104" s="11">
        <f t="shared" si="29"/>
        <v>9919.6427000000003</v>
      </c>
      <c r="R104" s="11">
        <f t="shared" si="30"/>
        <v>8233.6309000000019</v>
      </c>
      <c r="S104" s="11">
        <f t="shared" si="34"/>
        <v>6547.6191000000017</v>
      </c>
      <c r="T104" s="11">
        <f t="shared" si="35"/>
        <v>1686.0118</v>
      </c>
    </row>
    <row r="105" spans="2:20" x14ac:dyDescent="0.25">
      <c r="B105" s="2">
        <f t="shared" si="18"/>
        <v>46418</v>
      </c>
      <c r="C105" s="3">
        <f t="shared" si="31"/>
        <v>84</v>
      </c>
      <c r="D105" s="10">
        <f t="shared" si="32"/>
        <v>57738.094899999996</v>
      </c>
      <c r="E105" s="6">
        <f t="shared" si="19"/>
        <v>595.23810000000003</v>
      </c>
      <c r="F105" s="6">
        <f t="shared" si="20"/>
        <v>144.34520000000001</v>
      </c>
      <c r="G105" s="6">
        <f t="shared" si="21"/>
        <v>144.34520000000001</v>
      </c>
      <c r="H105" s="6">
        <f t="shared" si="22"/>
        <v>288.69040000000001</v>
      </c>
      <c r="I105" s="6">
        <f t="shared" si="23"/>
        <v>883.92849999999999</v>
      </c>
      <c r="J105" s="6">
        <f t="shared" si="33"/>
        <v>57142.856800000001</v>
      </c>
      <c r="K105" s="6">
        <f t="shared" si="24"/>
        <v>883.92849999999999</v>
      </c>
      <c r="L105" s="10">
        <f t="shared" si="25"/>
        <v>10803.5712</v>
      </c>
      <c r="M105" s="10">
        <f t="shared" si="26"/>
        <v>7142.8572000000022</v>
      </c>
      <c r="N105" s="10">
        <f t="shared" si="27"/>
        <v>1830.357</v>
      </c>
      <c r="O105" s="10">
        <f t="shared" si="28"/>
        <v>8973.2142000000022</v>
      </c>
      <c r="P105" s="10"/>
      <c r="Q105" s="11">
        <f t="shared" si="29"/>
        <v>10803.5712</v>
      </c>
      <c r="R105" s="11">
        <f t="shared" si="30"/>
        <v>8973.2142000000022</v>
      </c>
      <c r="S105" s="11">
        <f t="shared" si="34"/>
        <v>7142.8572000000022</v>
      </c>
      <c r="T105" s="11">
        <f t="shared" si="35"/>
        <v>1830.357</v>
      </c>
    </row>
    <row r="106" spans="2:20" x14ac:dyDescent="0.25">
      <c r="B106" s="2">
        <f t="shared" si="18"/>
        <v>46446</v>
      </c>
      <c r="C106" s="3">
        <f t="shared" si="31"/>
        <v>85</v>
      </c>
      <c r="D106" s="10">
        <f t="shared" si="32"/>
        <v>57142.856800000001</v>
      </c>
      <c r="E106" s="6">
        <f t="shared" si="19"/>
        <v>595.23810000000003</v>
      </c>
      <c r="F106" s="6">
        <f t="shared" si="20"/>
        <v>142.8571</v>
      </c>
      <c r="G106" s="6">
        <f t="shared" si="21"/>
        <v>142.8571</v>
      </c>
      <c r="H106" s="6">
        <f t="shared" si="22"/>
        <v>285.71420000000001</v>
      </c>
      <c r="I106" s="6">
        <f t="shared" si="23"/>
        <v>880.95230000000004</v>
      </c>
      <c r="J106" s="6">
        <f t="shared" si="33"/>
        <v>56547.618699999999</v>
      </c>
      <c r="K106" s="6">
        <f t="shared" si="24"/>
        <v>880.95230000000004</v>
      </c>
      <c r="L106" s="10">
        <f t="shared" si="25"/>
        <v>0</v>
      </c>
      <c r="M106" s="10">
        <f t="shared" si="26"/>
        <v>0</v>
      </c>
      <c r="N106" s="10">
        <f t="shared" si="27"/>
        <v>0</v>
      </c>
      <c r="O106" s="10">
        <f t="shared" si="28"/>
        <v>0</v>
      </c>
      <c r="P106" s="10"/>
      <c r="Q106" s="11">
        <f t="shared" si="29"/>
        <v>880.95230000000004</v>
      </c>
      <c r="R106" s="11">
        <f t="shared" si="30"/>
        <v>738.09519999999998</v>
      </c>
      <c r="S106" s="11">
        <f t="shared" si="34"/>
        <v>595.23810000000003</v>
      </c>
      <c r="T106" s="11">
        <f t="shared" si="35"/>
        <v>142.8571</v>
      </c>
    </row>
    <row r="107" spans="2:20" x14ac:dyDescent="0.25">
      <c r="B107" s="2">
        <f t="shared" si="18"/>
        <v>46477</v>
      </c>
      <c r="C107" s="3">
        <f t="shared" si="31"/>
        <v>86</v>
      </c>
      <c r="D107" s="10">
        <f t="shared" si="32"/>
        <v>56547.618699999999</v>
      </c>
      <c r="E107" s="6">
        <f t="shared" si="19"/>
        <v>595.23810000000003</v>
      </c>
      <c r="F107" s="6">
        <f t="shared" si="20"/>
        <v>141.369</v>
      </c>
      <c r="G107" s="6">
        <f t="shared" si="21"/>
        <v>141.369</v>
      </c>
      <c r="H107" s="6">
        <f t="shared" si="22"/>
        <v>282.738</v>
      </c>
      <c r="I107" s="6">
        <f t="shared" si="23"/>
        <v>877.97610000000009</v>
      </c>
      <c r="J107" s="6">
        <f t="shared" si="33"/>
        <v>55952.380599999997</v>
      </c>
      <c r="K107" s="6">
        <f t="shared" si="24"/>
        <v>877.97610000000009</v>
      </c>
      <c r="L107" s="10">
        <f t="shared" si="25"/>
        <v>0</v>
      </c>
      <c r="M107" s="10">
        <f t="shared" si="26"/>
        <v>0</v>
      </c>
      <c r="N107" s="10">
        <f t="shared" si="27"/>
        <v>0</v>
      </c>
      <c r="O107" s="10">
        <f t="shared" si="28"/>
        <v>0</v>
      </c>
      <c r="P107" s="10"/>
      <c r="Q107" s="11">
        <f t="shared" si="29"/>
        <v>1758.9284000000002</v>
      </c>
      <c r="R107" s="11">
        <f t="shared" si="30"/>
        <v>1474.7022999999999</v>
      </c>
      <c r="S107" s="11">
        <f t="shared" si="34"/>
        <v>1190.4762000000001</v>
      </c>
      <c r="T107" s="11">
        <f t="shared" si="35"/>
        <v>284.22609999999997</v>
      </c>
    </row>
    <row r="108" spans="2:20" x14ac:dyDescent="0.25">
      <c r="B108" s="2">
        <f t="shared" si="18"/>
        <v>46507</v>
      </c>
      <c r="C108" s="3">
        <f t="shared" si="31"/>
        <v>87</v>
      </c>
      <c r="D108" s="10">
        <f t="shared" si="32"/>
        <v>55952.380599999997</v>
      </c>
      <c r="E108" s="6">
        <f t="shared" si="19"/>
        <v>595.23810000000003</v>
      </c>
      <c r="F108" s="6">
        <f t="shared" si="20"/>
        <v>139.881</v>
      </c>
      <c r="G108" s="6">
        <f t="shared" si="21"/>
        <v>139.881</v>
      </c>
      <c r="H108" s="6">
        <f t="shared" si="22"/>
        <v>279.762</v>
      </c>
      <c r="I108" s="6">
        <f t="shared" si="23"/>
        <v>875.00009999999997</v>
      </c>
      <c r="J108" s="6">
        <f t="shared" si="33"/>
        <v>55357.142500000002</v>
      </c>
      <c r="K108" s="6">
        <f t="shared" si="24"/>
        <v>875.00009999999997</v>
      </c>
      <c r="L108" s="10">
        <f t="shared" si="25"/>
        <v>0</v>
      </c>
      <c r="M108" s="10">
        <f t="shared" si="26"/>
        <v>0</v>
      </c>
      <c r="N108" s="10">
        <f t="shared" si="27"/>
        <v>0</v>
      </c>
      <c r="O108" s="10">
        <f t="shared" si="28"/>
        <v>0</v>
      </c>
      <c r="P108" s="10"/>
      <c r="Q108" s="11">
        <f t="shared" si="29"/>
        <v>2633.9285</v>
      </c>
      <c r="R108" s="11">
        <f t="shared" si="30"/>
        <v>2209.8213999999998</v>
      </c>
      <c r="S108" s="11">
        <f t="shared" si="34"/>
        <v>1785.7143000000001</v>
      </c>
      <c r="T108" s="11">
        <f t="shared" si="35"/>
        <v>424.10709999999995</v>
      </c>
    </row>
    <row r="109" spans="2:20" x14ac:dyDescent="0.25">
      <c r="B109" s="2">
        <f t="shared" si="18"/>
        <v>46538</v>
      </c>
      <c r="C109" s="3">
        <f t="shared" si="31"/>
        <v>88</v>
      </c>
      <c r="D109" s="10">
        <f t="shared" si="32"/>
        <v>55357.142500000002</v>
      </c>
      <c r="E109" s="6">
        <f t="shared" si="19"/>
        <v>595.23810000000003</v>
      </c>
      <c r="F109" s="6">
        <f t="shared" si="20"/>
        <v>138.3929</v>
      </c>
      <c r="G109" s="6">
        <f t="shared" si="21"/>
        <v>138.3929</v>
      </c>
      <c r="H109" s="6">
        <f t="shared" si="22"/>
        <v>276.78579999999999</v>
      </c>
      <c r="I109" s="6">
        <f t="shared" si="23"/>
        <v>872.02390000000003</v>
      </c>
      <c r="J109" s="6">
        <f t="shared" si="33"/>
        <v>54761.904399999999</v>
      </c>
      <c r="K109" s="6">
        <f t="shared" si="24"/>
        <v>872.02390000000003</v>
      </c>
      <c r="L109" s="10">
        <f t="shared" si="25"/>
        <v>0</v>
      </c>
      <c r="M109" s="10">
        <f t="shared" si="26"/>
        <v>0</v>
      </c>
      <c r="N109" s="10">
        <f t="shared" si="27"/>
        <v>0</v>
      </c>
      <c r="O109" s="10">
        <f t="shared" si="28"/>
        <v>0</v>
      </c>
      <c r="P109" s="10"/>
      <c r="Q109" s="11">
        <f t="shared" si="29"/>
        <v>3505.9524000000001</v>
      </c>
      <c r="R109" s="11">
        <f t="shared" si="30"/>
        <v>2943.4524000000001</v>
      </c>
      <c r="S109" s="11">
        <f t="shared" si="34"/>
        <v>2380.9524000000001</v>
      </c>
      <c r="T109" s="11">
        <f t="shared" si="35"/>
        <v>562.5</v>
      </c>
    </row>
    <row r="110" spans="2:20" x14ac:dyDescent="0.25">
      <c r="B110" s="2">
        <f t="shared" si="18"/>
        <v>46568</v>
      </c>
      <c r="C110" s="3">
        <f t="shared" si="31"/>
        <v>89</v>
      </c>
      <c r="D110" s="10">
        <f t="shared" si="32"/>
        <v>54761.904399999999</v>
      </c>
      <c r="E110" s="6">
        <f t="shared" si="19"/>
        <v>595.23810000000003</v>
      </c>
      <c r="F110" s="6">
        <f t="shared" si="20"/>
        <v>136.90479999999999</v>
      </c>
      <c r="G110" s="6">
        <f t="shared" si="21"/>
        <v>136.90479999999999</v>
      </c>
      <c r="H110" s="6">
        <f t="shared" si="22"/>
        <v>273.80959999999999</v>
      </c>
      <c r="I110" s="6">
        <f t="shared" si="23"/>
        <v>869.04770000000008</v>
      </c>
      <c r="J110" s="6">
        <f t="shared" si="33"/>
        <v>54166.666299999997</v>
      </c>
      <c r="K110" s="6">
        <f t="shared" si="24"/>
        <v>869.04770000000008</v>
      </c>
      <c r="L110" s="10">
        <f t="shared" si="25"/>
        <v>0</v>
      </c>
      <c r="M110" s="10">
        <f t="shared" si="26"/>
        <v>0</v>
      </c>
      <c r="N110" s="10">
        <f t="shared" si="27"/>
        <v>0</v>
      </c>
      <c r="O110" s="10">
        <f t="shared" si="28"/>
        <v>0</v>
      </c>
      <c r="P110" s="10"/>
      <c r="Q110" s="11">
        <f t="shared" si="29"/>
        <v>4375.0001000000002</v>
      </c>
      <c r="R110" s="11">
        <f t="shared" si="30"/>
        <v>3675.5953</v>
      </c>
      <c r="S110" s="11">
        <f t="shared" si="34"/>
        <v>2976.1905000000002</v>
      </c>
      <c r="T110" s="11">
        <f t="shared" si="35"/>
        <v>699.40480000000002</v>
      </c>
    </row>
    <row r="111" spans="2:20" x14ac:dyDescent="0.25">
      <c r="B111" s="2">
        <f t="shared" si="18"/>
        <v>46599</v>
      </c>
      <c r="C111" s="3">
        <f t="shared" si="31"/>
        <v>90</v>
      </c>
      <c r="D111" s="10">
        <f t="shared" si="32"/>
        <v>54166.666299999997</v>
      </c>
      <c r="E111" s="6">
        <f t="shared" si="19"/>
        <v>595.23810000000003</v>
      </c>
      <c r="F111" s="6">
        <f t="shared" si="20"/>
        <v>135.41669999999999</v>
      </c>
      <c r="G111" s="6">
        <f t="shared" si="21"/>
        <v>135.41669999999999</v>
      </c>
      <c r="H111" s="6">
        <f t="shared" si="22"/>
        <v>270.83339999999998</v>
      </c>
      <c r="I111" s="6">
        <f t="shared" si="23"/>
        <v>866.07150000000001</v>
      </c>
      <c r="J111" s="6">
        <f t="shared" si="33"/>
        <v>53571.428200000002</v>
      </c>
      <c r="K111" s="6">
        <f t="shared" si="24"/>
        <v>866.07150000000001</v>
      </c>
      <c r="L111" s="10">
        <f t="shared" si="25"/>
        <v>0</v>
      </c>
      <c r="M111" s="10">
        <f t="shared" si="26"/>
        <v>0</v>
      </c>
      <c r="N111" s="10">
        <f t="shared" si="27"/>
        <v>0</v>
      </c>
      <c r="O111" s="10">
        <f t="shared" si="28"/>
        <v>0</v>
      </c>
      <c r="P111" s="10"/>
      <c r="Q111" s="11">
        <f t="shared" si="29"/>
        <v>5241.0716000000002</v>
      </c>
      <c r="R111" s="11">
        <f t="shared" si="30"/>
        <v>4406.2501000000002</v>
      </c>
      <c r="S111" s="11">
        <f t="shared" si="34"/>
        <v>3571.4286000000002</v>
      </c>
      <c r="T111" s="11">
        <f t="shared" si="35"/>
        <v>834.82150000000001</v>
      </c>
    </row>
    <row r="112" spans="2:20" x14ac:dyDescent="0.25">
      <c r="B112" s="2">
        <f t="shared" si="18"/>
        <v>46630</v>
      </c>
      <c r="C112" s="3">
        <f t="shared" si="31"/>
        <v>91</v>
      </c>
      <c r="D112" s="10">
        <f t="shared" si="32"/>
        <v>53571.428200000002</v>
      </c>
      <c r="E112" s="6">
        <f t="shared" si="19"/>
        <v>595.23810000000003</v>
      </c>
      <c r="F112" s="6">
        <f t="shared" si="20"/>
        <v>133.92859999999999</v>
      </c>
      <c r="G112" s="6">
        <f t="shared" si="21"/>
        <v>133.92859999999999</v>
      </c>
      <c r="H112" s="6">
        <f t="shared" si="22"/>
        <v>267.85719999999998</v>
      </c>
      <c r="I112" s="6">
        <f t="shared" si="23"/>
        <v>863.09529999999995</v>
      </c>
      <c r="J112" s="6">
        <f t="shared" si="33"/>
        <v>52976.1901</v>
      </c>
      <c r="K112" s="6">
        <f t="shared" si="24"/>
        <v>863.09529999999995</v>
      </c>
      <c r="L112" s="10">
        <f t="shared" si="25"/>
        <v>0</v>
      </c>
      <c r="M112" s="10">
        <f t="shared" si="26"/>
        <v>0</v>
      </c>
      <c r="N112" s="10">
        <f t="shared" si="27"/>
        <v>0</v>
      </c>
      <c r="O112" s="10">
        <f t="shared" si="28"/>
        <v>0</v>
      </c>
      <c r="P112" s="10"/>
      <c r="Q112" s="11">
        <f t="shared" si="29"/>
        <v>6104.1669000000002</v>
      </c>
      <c r="R112" s="11">
        <f t="shared" si="30"/>
        <v>5135.4168</v>
      </c>
      <c r="S112" s="11">
        <f t="shared" si="34"/>
        <v>4166.6666999999998</v>
      </c>
      <c r="T112" s="11">
        <f t="shared" si="35"/>
        <v>968.75009999999997</v>
      </c>
    </row>
    <row r="113" spans="2:20" x14ac:dyDescent="0.25">
      <c r="B113" s="2">
        <f t="shared" si="18"/>
        <v>46660</v>
      </c>
      <c r="C113" s="3">
        <f t="shared" si="31"/>
        <v>92</v>
      </c>
      <c r="D113" s="10">
        <f t="shared" si="32"/>
        <v>52976.1901</v>
      </c>
      <c r="E113" s="6">
        <f t="shared" si="19"/>
        <v>595.23810000000003</v>
      </c>
      <c r="F113" s="6">
        <f t="shared" si="20"/>
        <v>132.44049999999999</v>
      </c>
      <c r="G113" s="6">
        <f t="shared" si="21"/>
        <v>132.44049999999999</v>
      </c>
      <c r="H113" s="6">
        <f t="shared" si="22"/>
        <v>264.88099999999997</v>
      </c>
      <c r="I113" s="6">
        <f t="shared" si="23"/>
        <v>860.1191</v>
      </c>
      <c r="J113" s="6">
        <f t="shared" si="33"/>
        <v>52380.951999999997</v>
      </c>
      <c r="K113" s="6">
        <f t="shared" si="24"/>
        <v>860.1191</v>
      </c>
      <c r="L113" s="10">
        <f t="shared" si="25"/>
        <v>0</v>
      </c>
      <c r="M113" s="10">
        <f t="shared" si="26"/>
        <v>0</v>
      </c>
      <c r="N113" s="10">
        <f t="shared" si="27"/>
        <v>0</v>
      </c>
      <c r="O113" s="10">
        <f t="shared" si="28"/>
        <v>0</v>
      </c>
      <c r="P113" s="10"/>
      <c r="Q113" s="11">
        <f t="shared" si="29"/>
        <v>6964.2860000000001</v>
      </c>
      <c r="R113" s="11">
        <f t="shared" si="30"/>
        <v>5863.0954000000002</v>
      </c>
      <c r="S113" s="11">
        <f t="shared" si="34"/>
        <v>4761.9048000000003</v>
      </c>
      <c r="T113" s="11">
        <f t="shared" si="35"/>
        <v>1101.1905999999999</v>
      </c>
    </row>
    <row r="114" spans="2:20" x14ac:dyDescent="0.25">
      <c r="B114" s="2">
        <f t="shared" si="18"/>
        <v>46691</v>
      </c>
      <c r="C114" s="3">
        <f t="shared" si="31"/>
        <v>93</v>
      </c>
      <c r="D114" s="10">
        <f t="shared" si="32"/>
        <v>52380.951999999997</v>
      </c>
      <c r="E114" s="6">
        <f t="shared" si="19"/>
        <v>595.23810000000003</v>
      </c>
      <c r="F114" s="6">
        <f t="shared" si="20"/>
        <v>130.95240000000001</v>
      </c>
      <c r="G114" s="6">
        <f t="shared" si="21"/>
        <v>130.95240000000001</v>
      </c>
      <c r="H114" s="6">
        <f t="shared" si="22"/>
        <v>261.90480000000002</v>
      </c>
      <c r="I114" s="6">
        <f t="shared" si="23"/>
        <v>857.14290000000005</v>
      </c>
      <c r="J114" s="6">
        <f t="shared" si="33"/>
        <v>51785.713900000002</v>
      </c>
      <c r="K114" s="6">
        <f t="shared" si="24"/>
        <v>857.14290000000005</v>
      </c>
      <c r="L114" s="10">
        <f t="shared" si="25"/>
        <v>0</v>
      </c>
      <c r="M114" s="10">
        <f t="shared" si="26"/>
        <v>0</v>
      </c>
      <c r="N114" s="10">
        <f t="shared" si="27"/>
        <v>0</v>
      </c>
      <c r="O114" s="10">
        <f t="shared" si="28"/>
        <v>0</v>
      </c>
      <c r="P114" s="10"/>
      <c r="Q114" s="11">
        <f t="shared" si="29"/>
        <v>7821.4288999999999</v>
      </c>
      <c r="R114" s="11">
        <f t="shared" si="30"/>
        <v>6589.2858999999999</v>
      </c>
      <c r="S114" s="11">
        <f t="shared" si="34"/>
        <v>5357.1429000000007</v>
      </c>
      <c r="T114" s="11">
        <f t="shared" si="35"/>
        <v>1232.143</v>
      </c>
    </row>
    <row r="115" spans="2:20" x14ac:dyDescent="0.25">
      <c r="B115" s="2">
        <f t="shared" si="18"/>
        <v>46721</v>
      </c>
      <c r="C115" s="3">
        <f t="shared" si="31"/>
        <v>94</v>
      </c>
      <c r="D115" s="10">
        <f t="shared" si="32"/>
        <v>51785.713900000002</v>
      </c>
      <c r="E115" s="6">
        <f t="shared" si="19"/>
        <v>595.23810000000003</v>
      </c>
      <c r="F115" s="6">
        <f t="shared" si="20"/>
        <v>129.46430000000001</v>
      </c>
      <c r="G115" s="6">
        <f t="shared" si="21"/>
        <v>129.46430000000001</v>
      </c>
      <c r="H115" s="6">
        <f t="shared" si="22"/>
        <v>258.92860000000002</v>
      </c>
      <c r="I115" s="6">
        <f t="shared" si="23"/>
        <v>854.16669999999999</v>
      </c>
      <c r="J115" s="6">
        <f t="shared" si="33"/>
        <v>51190.4758</v>
      </c>
      <c r="K115" s="6">
        <f t="shared" si="24"/>
        <v>854.16669999999999</v>
      </c>
      <c r="L115" s="10">
        <f t="shared" si="25"/>
        <v>0</v>
      </c>
      <c r="M115" s="10">
        <f t="shared" si="26"/>
        <v>0</v>
      </c>
      <c r="N115" s="10">
        <f t="shared" si="27"/>
        <v>0</v>
      </c>
      <c r="O115" s="10">
        <f t="shared" si="28"/>
        <v>0</v>
      </c>
      <c r="P115" s="10"/>
      <c r="Q115" s="11">
        <f t="shared" si="29"/>
        <v>8675.5956000000006</v>
      </c>
      <c r="R115" s="11">
        <f t="shared" si="30"/>
        <v>7313.9883</v>
      </c>
      <c r="S115" s="11">
        <f t="shared" si="34"/>
        <v>5952.3810000000012</v>
      </c>
      <c r="T115" s="11">
        <f t="shared" si="35"/>
        <v>1361.6073000000001</v>
      </c>
    </row>
    <row r="116" spans="2:20" x14ac:dyDescent="0.25">
      <c r="B116" s="2">
        <f t="shared" si="18"/>
        <v>46752</v>
      </c>
      <c r="C116" s="3">
        <f t="shared" si="31"/>
        <v>95</v>
      </c>
      <c r="D116" s="10">
        <f t="shared" si="32"/>
        <v>51190.4758</v>
      </c>
      <c r="E116" s="6">
        <f t="shared" si="19"/>
        <v>595.23810000000003</v>
      </c>
      <c r="F116" s="6">
        <f t="shared" si="20"/>
        <v>127.97620000000001</v>
      </c>
      <c r="G116" s="6">
        <f t="shared" si="21"/>
        <v>127.97620000000001</v>
      </c>
      <c r="H116" s="6">
        <f t="shared" si="22"/>
        <v>255.95240000000001</v>
      </c>
      <c r="I116" s="6">
        <f t="shared" si="23"/>
        <v>851.19050000000004</v>
      </c>
      <c r="J116" s="6">
        <f t="shared" si="33"/>
        <v>50595.237699999998</v>
      </c>
      <c r="K116" s="6">
        <f t="shared" si="24"/>
        <v>851.19050000000004</v>
      </c>
      <c r="L116" s="10">
        <f t="shared" si="25"/>
        <v>0</v>
      </c>
      <c r="M116" s="10">
        <f t="shared" si="26"/>
        <v>0</v>
      </c>
      <c r="N116" s="10">
        <f t="shared" si="27"/>
        <v>0</v>
      </c>
      <c r="O116" s="10">
        <f t="shared" si="28"/>
        <v>0</v>
      </c>
      <c r="P116" s="10"/>
      <c r="Q116" s="11">
        <f t="shared" si="29"/>
        <v>9526.7861000000012</v>
      </c>
      <c r="R116" s="11">
        <f t="shared" si="30"/>
        <v>8037.2026000000005</v>
      </c>
      <c r="S116" s="11">
        <f t="shared" si="34"/>
        <v>6547.6191000000017</v>
      </c>
      <c r="T116" s="11">
        <f t="shared" si="35"/>
        <v>1489.5835000000002</v>
      </c>
    </row>
    <row r="117" spans="2:20" x14ac:dyDescent="0.25">
      <c r="B117" s="2">
        <f t="shared" si="18"/>
        <v>46783</v>
      </c>
      <c r="C117" s="3">
        <f t="shared" si="31"/>
        <v>96</v>
      </c>
      <c r="D117" s="10">
        <f t="shared" si="32"/>
        <v>50595.237699999998</v>
      </c>
      <c r="E117" s="6">
        <f t="shared" si="19"/>
        <v>595.23810000000003</v>
      </c>
      <c r="F117" s="6">
        <f t="shared" si="20"/>
        <v>126.4881</v>
      </c>
      <c r="G117" s="6">
        <f t="shared" si="21"/>
        <v>126.4881</v>
      </c>
      <c r="H117" s="6">
        <f t="shared" si="22"/>
        <v>252.97620000000001</v>
      </c>
      <c r="I117" s="6">
        <f t="shared" si="23"/>
        <v>848.21430000000009</v>
      </c>
      <c r="J117" s="6">
        <f t="shared" si="33"/>
        <v>49999.999600000003</v>
      </c>
      <c r="K117" s="6">
        <f t="shared" si="24"/>
        <v>848.21430000000009</v>
      </c>
      <c r="L117" s="10">
        <f t="shared" si="25"/>
        <v>10375.000400000001</v>
      </c>
      <c r="M117" s="10">
        <f t="shared" si="26"/>
        <v>7142.8572000000022</v>
      </c>
      <c r="N117" s="10">
        <f t="shared" si="27"/>
        <v>1616.0716000000002</v>
      </c>
      <c r="O117" s="10">
        <f t="shared" si="28"/>
        <v>8758.9288000000015</v>
      </c>
      <c r="P117" s="10"/>
      <c r="Q117" s="11">
        <f t="shared" si="29"/>
        <v>10375.000400000001</v>
      </c>
      <c r="R117" s="11">
        <f t="shared" si="30"/>
        <v>8758.9288000000015</v>
      </c>
      <c r="S117" s="11">
        <f t="shared" si="34"/>
        <v>7142.8572000000022</v>
      </c>
      <c r="T117" s="11">
        <f t="shared" si="35"/>
        <v>1616.0716000000002</v>
      </c>
    </row>
    <row r="118" spans="2:20" x14ac:dyDescent="0.25">
      <c r="B118" s="2">
        <f t="shared" si="18"/>
        <v>46812</v>
      </c>
      <c r="C118" s="3">
        <f t="shared" si="31"/>
        <v>97</v>
      </c>
      <c r="D118" s="10">
        <f t="shared" si="32"/>
        <v>49999.999600000003</v>
      </c>
      <c r="E118" s="6">
        <f t="shared" si="19"/>
        <v>595.23810000000003</v>
      </c>
      <c r="F118" s="6">
        <f t="shared" si="20"/>
        <v>125</v>
      </c>
      <c r="G118" s="6">
        <f t="shared" si="21"/>
        <v>125</v>
      </c>
      <c r="H118" s="6">
        <f t="shared" si="22"/>
        <v>250</v>
      </c>
      <c r="I118" s="6">
        <f t="shared" si="23"/>
        <v>845.23810000000003</v>
      </c>
      <c r="J118" s="6">
        <f t="shared" si="33"/>
        <v>49404.761500000001</v>
      </c>
      <c r="K118" s="6">
        <f t="shared" si="24"/>
        <v>845.23810000000003</v>
      </c>
      <c r="L118" s="10">
        <f t="shared" si="25"/>
        <v>0</v>
      </c>
      <c r="M118" s="10">
        <f t="shared" si="26"/>
        <v>0</v>
      </c>
      <c r="N118" s="10">
        <f t="shared" si="27"/>
        <v>0</v>
      </c>
      <c r="O118" s="10">
        <f t="shared" si="28"/>
        <v>0</v>
      </c>
      <c r="P118" s="10"/>
      <c r="Q118" s="11">
        <f t="shared" si="29"/>
        <v>845.23810000000003</v>
      </c>
      <c r="R118" s="11">
        <f t="shared" si="30"/>
        <v>720.23810000000003</v>
      </c>
      <c r="S118" s="11">
        <f t="shared" si="34"/>
        <v>595.23810000000003</v>
      </c>
      <c r="T118" s="11">
        <f t="shared" si="35"/>
        <v>125</v>
      </c>
    </row>
    <row r="119" spans="2:20" x14ac:dyDescent="0.25">
      <c r="B119" s="2">
        <f t="shared" si="18"/>
        <v>46843</v>
      </c>
      <c r="C119" s="3">
        <f t="shared" si="31"/>
        <v>98</v>
      </c>
      <c r="D119" s="10">
        <f t="shared" si="32"/>
        <v>49404.761500000001</v>
      </c>
      <c r="E119" s="6">
        <f t="shared" si="19"/>
        <v>595.23810000000003</v>
      </c>
      <c r="F119" s="6">
        <f t="shared" si="20"/>
        <v>123.5119</v>
      </c>
      <c r="G119" s="6">
        <f t="shared" si="21"/>
        <v>123.5119</v>
      </c>
      <c r="H119" s="6">
        <f t="shared" si="22"/>
        <v>247.02379999999999</v>
      </c>
      <c r="I119" s="6">
        <f t="shared" si="23"/>
        <v>842.26189999999997</v>
      </c>
      <c r="J119" s="6">
        <f t="shared" si="33"/>
        <v>48809.523399999998</v>
      </c>
      <c r="K119" s="6">
        <f t="shared" si="24"/>
        <v>842.26189999999997</v>
      </c>
      <c r="L119" s="10">
        <f t="shared" si="25"/>
        <v>0</v>
      </c>
      <c r="M119" s="10">
        <f t="shared" si="26"/>
        <v>0</v>
      </c>
      <c r="N119" s="10">
        <f t="shared" si="27"/>
        <v>0</v>
      </c>
      <c r="O119" s="10">
        <f t="shared" si="28"/>
        <v>0</v>
      </c>
      <c r="P119" s="10"/>
      <c r="Q119" s="11">
        <f t="shared" si="29"/>
        <v>1687.5</v>
      </c>
      <c r="R119" s="11">
        <f t="shared" si="30"/>
        <v>1438.9881</v>
      </c>
      <c r="S119" s="11">
        <f t="shared" si="34"/>
        <v>1190.4762000000001</v>
      </c>
      <c r="T119" s="11">
        <f t="shared" si="35"/>
        <v>248.5119</v>
      </c>
    </row>
    <row r="120" spans="2:20" x14ac:dyDescent="0.25">
      <c r="B120" s="2">
        <f t="shared" si="18"/>
        <v>46873</v>
      </c>
      <c r="C120" s="3">
        <f t="shared" si="31"/>
        <v>99</v>
      </c>
      <c r="D120" s="10">
        <f t="shared" si="32"/>
        <v>48809.523399999998</v>
      </c>
      <c r="E120" s="6">
        <f t="shared" si="19"/>
        <v>595.23810000000003</v>
      </c>
      <c r="F120" s="6">
        <f t="shared" si="20"/>
        <v>122.02379999999999</v>
      </c>
      <c r="G120" s="6">
        <f t="shared" si="21"/>
        <v>122.02379999999999</v>
      </c>
      <c r="H120" s="6">
        <f t="shared" si="22"/>
        <v>244.04759999999999</v>
      </c>
      <c r="I120" s="6">
        <f t="shared" si="23"/>
        <v>839.28570000000002</v>
      </c>
      <c r="J120" s="6">
        <f t="shared" si="33"/>
        <v>48214.285300000003</v>
      </c>
      <c r="K120" s="6">
        <f t="shared" si="24"/>
        <v>839.28570000000002</v>
      </c>
      <c r="L120" s="10">
        <f t="shared" si="25"/>
        <v>0</v>
      </c>
      <c r="M120" s="10">
        <f t="shared" si="26"/>
        <v>0</v>
      </c>
      <c r="N120" s="10">
        <f t="shared" si="27"/>
        <v>0</v>
      </c>
      <c r="O120" s="10">
        <f t="shared" si="28"/>
        <v>0</v>
      </c>
      <c r="P120" s="10"/>
      <c r="Q120" s="11">
        <f t="shared" si="29"/>
        <v>2526.7856999999999</v>
      </c>
      <c r="R120" s="11">
        <f t="shared" si="30"/>
        <v>2156.25</v>
      </c>
      <c r="S120" s="11">
        <f t="shared" si="34"/>
        <v>1785.7143000000001</v>
      </c>
      <c r="T120" s="11">
        <f t="shared" si="35"/>
        <v>370.53570000000002</v>
      </c>
    </row>
    <row r="121" spans="2:20" x14ac:dyDescent="0.25">
      <c r="B121" s="2">
        <f t="shared" si="18"/>
        <v>46904</v>
      </c>
      <c r="C121" s="3">
        <f t="shared" si="31"/>
        <v>100</v>
      </c>
      <c r="D121" s="10">
        <f t="shared" si="32"/>
        <v>48214.285300000003</v>
      </c>
      <c r="E121" s="6">
        <f t="shared" si="19"/>
        <v>595.23810000000003</v>
      </c>
      <c r="F121" s="6">
        <f t="shared" si="20"/>
        <v>120.53570000000001</v>
      </c>
      <c r="G121" s="6">
        <f t="shared" si="21"/>
        <v>120.53570000000001</v>
      </c>
      <c r="H121" s="6">
        <f t="shared" si="22"/>
        <v>241.07140000000001</v>
      </c>
      <c r="I121" s="6">
        <f t="shared" si="23"/>
        <v>836.30950000000007</v>
      </c>
      <c r="J121" s="6">
        <f t="shared" si="33"/>
        <v>47619.047200000001</v>
      </c>
      <c r="K121" s="6">
        <f t="shared" si="24"/>
        <v>836.30950000000007</v>
      </c>
      <c r="L121" s="10">
        <f t="shared" si="25"/>
        <v>0</v>
      </c>
      <c r="M121" s="10">
        <f t="shared" si="26"/>
        <v>0</v>
      </c>
      <c r="N121" s="10">
        <f t="shared" si="27"/>
        <v>0</v>
      </c>
      <c r="O121" s="10">
        <f t="shared" si="28"/>
        <v>0</v>
      </c>
      <c r="P121" s="10"/>
      <c r="Q121" s="11">
        <f t="shared" si="29"/>
        <v>3363.0951999999997</v>
      </c>
      <c r="R121" s="11">
        <f t="shared" si="30"/>
        <v>2872.0237999999999</v>
      </c>
      <c r="S121" s="11">
        <f t="shared" si="34"/>
        <v>2380.9524000000001</v>
      </c>
      <c r="T121" s="11">
        <f t="shared" si="35"/>
        <v>491.07140000000004</v>
      </c>
    </row>
    <row r="122" spans="2:20" x14ac:dyDescent="0.25">
      <c r="B122" s="2">
        <f t="shared" si="18"/>
        <v>46934</v>
      </c>
      <c r="C122" s="3">
        <f t="shared" si="31"/>
        <v>101</v>
      </c>
      <c r="D122" s="10">
        <f t="shared" si="32"/>
        <v>47619.047200000001</v>
      </c>
      <c r="E122" s="6">
        <f t="shared" si="19"/>
        <v>595.23810000000003</v>
      </c>
      <c r="F122" s="6">
        <f t="shared" si="20"/>
        <v>119.0476</v>
      </c>
      <c r="G122" s="6">
        <f t="shared" si="21"/>
        <v>119.0476</v>
      </c>
      <c r="H122" s="6">
        <f t="shared" si="22"/>
        <v>238.09520000000001</v>
      </c>
      <c r="I122" s="6">
        <f t="shared" si="23"/>
        <v>833.33330000000001</v>
      </c>
      <c r="J122" s="6">
        <f t="shared" si="33"/>
        <v>47023.809099999999</v>
      </c>
      <c r="K122" s="6">
        <f t="shared" si="24"/>
        <v>833.33330000000001</v>
      </c>
      <c r="L122" s="10">
        <f t="shared" si="25"/>
        <v>0</v>
      </c>
      <c r="M122" s="10">
        <f t="shared" si="26"/>
        <v>0</v>
      </c>
      <c r="N122" s="10">
        <f t="shared" si="27"/>
        <v>0</v>
      </c>
      <c r="O122" s="10">
        <f t="shared" si="28"/>
        <v>0</v>
      </c>
      <c r="P122" s="10"/>
      <c r="Q122" s="11">
        <f t="shared" si="29"/>
        <v>4196.4285</v>
      </c>
      <c r="R122" s="11">
        <f t="shared" si="30"/>
        <v>3586.3094999999998</v>
      </c>
      <c r="S122" s="11">
        <f t="shared" si="34"/>
        <v>2976.1905000000002</v>
      </c>
      <c r="T122" s="11">
        <f t="shared" si="35"/>
        <v>610.11900000000003</v>
      </c>
    </row>
    <row r="123" spans="2:20" x14ac:dyDescent="0.25">
      <c r="B123" s="2">
        <f t="shared" si="18"/>
        <v>46965</v>
      </c>
      <c r="C123" s="3">
        <f t="shared" si="31"/>
        <v>102</v>
      </c>
      <c r="D123" s="10">
        <f t="shared" si="32"/>
        <v>47023.809099999999</v>
      </c>
      <c r="E123" s="6">
        <f t="shared" si="19"/>
        <v>595.23810000000003</v>
      </c>
      <c r="F123" s="6">
        <f t="shared" si="20"/>
        <v>117.5595</v>
      </c>
      <c r="G123" s="6">
        <f t="shared" si="21"/>
        <v>117.5595</v>
      </c>
      <c r="H123" s="6">
        <f t="shared" si="22"/>
        <v>235.119</v>
      </c>
      <c r="I123" s="6">
        <f t="shared" si="23"/>
        <v>830.35710000000006</v>
      </c>
      <c r="J123" s="6">
        <f t="shared" si="33"/>
        <v>46428.571000000004</v>
      </c>
      <c r="K123" s="6">
        <f t="shared" si="24"/>
        <v>830.35710000000006</v>
      </c>
      <c r="L123" s="10">
        <f t="shared" si="25"/>
        <v>0</v>
      </c>
      <c r="M123" s="10">
        <f t="shared" si="26"/>
        <v>0</v>
      </c>
      <c r="N123" s="10">
        <f t="shared" si="27"/>
        <v>0</v>
      </c>
      <c r="O123" s="10">
        <f t="shared" si="28"/>
        <v>0</v>
      </c>
      <c r="P123" s="10"/>
      <c r="Q123" s="11">
        <f t="shared" si="29"/>
        <v>5026.7856000000002</v>
      </c>
      <c r="R123" s="11">
        <f t="shared" si="30"/>
        <v>4299.1071000000002</v>
      </c>
      <c r="S123" s="11">
        <f t="shared" si="34"/>
        <v>3571.4286000000002</v>
      </c>
      <c r="T123" s="11">
        <f t="shared" si="35"/>
        <v>727.67849999999999</v>
      </c>
    </row>
    <row r="124" spans="2:20" x14ac:dyDescent="0.25">
      <c r="B124" s="2">
        <f t="shared" si="18"/>
        <v>46996</v>
      </c>
      <c r="C124" s="3">
        <f t="shared" si="31"/>
        <v>103</v>
      </c>
      <c r="D124" s="10">
        <f t="shared" si="32"/>
        <v>46428.571000000004</v>
      </c>
      <c r="E124" s="6">
        <f t="shared" si="19"/>
        <v>595.23810000000003</v>
      </c>
      <c r="F124" s="6">
        <f t="shared" si="20"/>
        <v>116.0714</v>
      </c>
      <c r="G124" s="6">
        <f t="shared" si="21"/>
        <v>116.0714</v>
      </c>
      <c r="H124" s="6">
        <f t="shared" si="22"/>
        <v>232.14279999999999</v>
      </c>
      <c r="I124" s="6">
        <f t="shared" si="23"/>
        <v>827.3809</v>
      </c>
      <c r="J124" s="6">
        <f t="shared" si="33"/>
        <v>45833.332900000001</v>
      </c>
      <c r="K124" s="6">
        <f t="shared" si="24"/>
        <v>827.3809</v>
      </c>
      <c r="L124" s="10">
        <f t="shared" si="25"/>
        <v>0</v>
      </c>
      <c r="M124" s="10">
        <f t="shared" si="26"/>
        <v>0</v>
      </c>
      <c r="N124" s="10">
        <f t="shared" si="27"/>
        <v>0</v>
      </c>
      <c r="O124" s="10">
        <f t="shared" si="28"/>
        <v>0</v>
      </c>
      <c r="P124" s="10"/>
      <c r="Q124" s="11">
        <f t="shared" si="29"/>
        <v>5854.1665000000003</v>
      </c>
      <c r="R124" s="11">
        <f t="shared" si="30"/>
        <v>5010.4166000000005</v>
      </c>
      <c r="S124" s="11">
        <f t="shared" si="34"/>
        <v>4166.6666999999998</v>
      </c>
      <c r="T124" s="11">
        <f t="shared" si="35"/>
        <v>843.74990000000003</v>
      </c>
    </row>
    <row r="125" spans="2:20" x14ac:dyDescent="0.25">
      <c r="B125" s="2">
        <f t="shared" si="18"/>
        <v>47026</v>
      </c>
      <c r="C125" s="3">
        <f t="shared" si="31"/>
        <v>104</v>
      </c>
      <c r="D125" s="10">
        <f t="shared" si="32"/>
        <v>45833.332900000001</v>
      </c>
      <c r="E125" s="6">
        <f t="shared" si="19"/>
        <v>595.23810000000003</v>
      </c>
      <c r="F125" s="6">
        <f t="shared" si="20"/>
        <v>114.58329999999999</v>
      </c>
      <c r="G125" s="6">
        <f t="shared" si="21"/>
        <v>114.58329999999999</v>
      </c>
      <c r="H125" s="6">
        <f t="shared" si="22"/>
        <v>229.16659999999999</v>
      </c>
      <c r="I125" s="6">
        <f t="shared" si="23"/>
        <v>824.40470000000005</v>
      </c>
      <c r="J125" s="6">
        <f t="shared" si="33"/>
        <v>45238.094799999999</v>
      </c>
      <c r="K125" s="6">
        <f t="shared" si="24"/>
        <v>824.40470000000005</v>
      </c>
      <c r="L125" s="10">
        <f t="shared" si="25"/>
        <v>0</v>
      </c>
      <c r="M125" s="10">
        <f t="shared" si="26"/>
        <v>0</v>
      </c>
      <c r="N125" s="10">
        <f t="shared" si="27"/>
        <v>0</v>
      </c>
      <c r="O125" s="10">
        <f t="shared" si="28"/>
        <v>0</v>
      </c>
      <c r="P125" s="10"/>
      <c r="Q125" s="11">
        <f t="shared" si="29"/>
        <v>6678.5712000000003</v>
      </c>
      <c r="R125" s="11">
        <f t="shared" si="30"/>
        <v>5720.2380000000003</v>
      </c>
      <c r="S125" s="11">
        <f t="shared" si="34"/>
        <v>4761.9048000000003</v>
      </c>
      <c r="T125" s="11">
        <f t="shared" si="35"/>
        <v>958.33320000000003</v>
      </c>
    </row>
    <row r="126" spans="2:20" x14ac:dyDescent="0.25">
      <c r="B126" s="2">
        <f t="shared" si="18"/>
        <v>47057</v>
      </c>
      <c r="C126" s="3">
        <f t="shared" si="31"/>
        <v>105</v>
      </c>
      <c r="D126" s="10">
        <f t="shared" si="32"/>
        <v>45238.094799999999</v>
      </c>
      <c r="E126" s="6">
        <f t="shared" si="19"/>
        <v>595.23810000000003</v>
      </c>
      <c r="F126" s="6">
        <f t="shared" si="20"/>
        <v>113.09520000000001</v>
      </c>
      <c r="G126" s="6">
        <f t="shared" si="21"/>
        <v>113.09520000000001</v>
      </c>
      <c r="H126" s="6">
        <f t="shared" si="22"/>
        <v>226.19040000000001</v>
      </c>
      <c r="I126" s="6">
        <f t="shared" si="23"/>
        <v>821.42849999999999</v>
      </c>
      <c r="J126" s="6">
        <f t="shared" si="33"/>
        <v>44642.856699999997</v>
      </c>
      <c r="K126" s="6">
        <f t="shared" si="24"/>
        <v>821.42849999999999</v>
      </c>
      <c r="L126" s="10">
        <f t="shared" si="25"/>
        <v>0</v>
      </c>
      <c r="M126" s="10">
        <f t="shared" si="26"/>
        <v>0</v>
      </c>
      <c r="N126" s="10">
        <f t="shared" si="27"/>
        <v>0</v>
      </c>
      <c r="O126" s="10">
        <f t="shared" si="28"/>
        <v>0</v>
      </c>
      <c r="P126" s="10"/>
      <c r="Q126" s="11">
        <f t="shared" si="29"/>
        <v>7499.9997000000003</v>
      </c>
      <c r="R126" s="11">
        <f t="shared" si="30"/>
        <v>6428.5713000000005</v>
      </c>
      <c r="S126" s="11">
        <f t="shared" si="34"/>
        <v>5357.1429000000007</v>
      </c>
      <c r="T126" s="11">
        <f t="shared" si="35"/>
        <v>1071.4284</v>
      </c>
    </row>
    <row r="127" spans="2:20" x14ac:dyDescent="0.25">
      <c r="B127" s="2">
        <f t="shared" si="18"/>
        <v>47087</v>
      </c>
      <c r="C127" s="3">
        <f t="shared" si="31"/>
        <v>106</v>
      </c>
      <c r="D127" s="10">
        <f t="shared" si="32"/>
        <v>44642.856699999997</v>
      </c>
      <c r="E127" s="6">
        <f t="shared" si="19"/>
        <v>595.23810000000003</v>
      </c>
      <c r="F127" s="6">
        <f t="shared" si="20"/>
        <v>111.6071</v>
      </c>
      <c r="G127" s="6">
        <f t="shared" si="21"/>
        <v>111.6071</v>
      </c>
      <c r="H127" s="6">
        <f t="shared" si="22"/>
        <v>223.21420000000001</v>
      </c>
      <c r="I127" s="6">
        <f t="shared" si="23"/>
        <v>818.45230000000004</v>
      </c>
      <c r="J127" s="6">
        <f t="shared" si="33"/>
        <v>44047.618600000002</v>
      </c>
      <c r="K127" s="6">
        <f t="shared" si="24"/>
        <v>818.45230000000004</v>
      </c>
      <c r="L127" s="10">
        <f t="shared" si="25"/>
        <v>0</v>
      </c>
      <c r="M127" s="10">
        <f t="shared" si="26"/>
        <v>0</v>
      </c>
      <c r="N127" s="10">
        <f t="shared" si="27"/>
        <v>0</v>
      </c>
      <c r="O127" s="10">
        <f t="shared" si="28"/>
        <v>0</v>
      </c>
      <c r="P127" s="10"/>
      <c r="Q127" s="11">
        <f t="shared" si="29"/>
        <v>8318.4520000000011</v>
      </c>
      <c r="R127" s="11">
        <f t="shared" si="30"/>
        <v>7135.4165000000003</v>
      </c>
      <c r="S127" s="11">
        <f t="shared" si="34"/>
        <v>5952.3810000000012</v>
      </c>
      <c r="T127" s="11">
        <f t="shared" si="35"/>
        <v>1183.0355</v>
      </c>
    </row>
    <row r="128" spans="2:20" x14ac:dyDescent="0.25">
      <c r="B128" s="2">
        <f t="shared" si="18"/>
        <v>47118</v>
      </c>
      <c r="C128" s="3">
        <f t="shared" si="31"/>
        <v>107</v>
      </c>
      <c r="D128" s="10">
        <f t="shared" si="32"/>
        <v>44047.618600000002</v>
      </c>
      <c r="E128" s="6">
        <f t="shared" si="19"/>
        <v>595.23810000000003</v>
      </c>
      <c r="F128" s="6">
        <f t="shared" si="20"/>
        <v>110.119</v>
      </c>
      <c r="G128" s="6">
        <f t="shared" si="21"/>
        <v>110.119</v>
      </c>
      <c r="H128" s="6">
        <f t="shared" si="22"/>
        <v>220.238</v>
      </c>
      <c r="I128" s="6">
        <f t="shared" si="23"/>
        <v>815.47610000000009</v>
      </c>
      <c r="J128" s="6">
        <f t="shared" si="33"/>
        <v>43452.380499999999</v>
      </c>
      <c r="K128" s="6">
        <f t="shared" si="24"/>
        <v>815.47610000000009</v>
      </c>
      <c r="L128" s="10">
        <f t="shared" si="25"/>
        <v>0</v>
      </c>
      <c r="M128" s="10">
        <f t="shared" si="26"/>
        <v>0</v>
      </c>
      <c r="N128" s="10">
        <f t="shared" si="27"/>
        <v>0</v>
      </c>
      <c r="O128" s="10">
        <f t="shared" si="28"/>
        <v>0</v>
      </c>
      <c r="P128" s="10"/>
      <c r="Q128" s="11">
        <f t="shared" si="29"/>
        <v>9133.928100000001</v>
      </c>
      <c r="R128" s="11">
        <f t="shared" si="30"/>
        <v>7840.7736000000004</v>
      </c>
      <c r="S128" s="11">
        <f t="shared" si="34"/>
        <v>6547.6191000000017</v>
      </c>
      <c r="T128" s="11">
        <f t="shared" si="35"/>
        <v>1293.1544999999999</v>
      </c>
    </row>
    <row r="129" spans="2:20" x14ac:dyDescent="0.25">
      <c r="B129" s="2">
        <f t="shared" si="18"/>
        <v>47149</v>
      </c>
      <c r="C129" s="3">
        <f t="shared" si="31"/>
        <v>108</v>
      </c>
      <c r="D129" s="10">
        <f t="shared" si="32"/>
        <v>43452.380499999999</v>
      </c>
      <c r="E129" s="6">
        <f t="shared" si="19"/>
        <v>595.23810000000003</v>
      </c>
      <c r="F129" s="6">
        <f t="shared" si="20"/>
        <v>108.631</v>
      </c>
      <c r="G129" s="6">
        <f t="shared" si="21"/>
        <v>108.631</v>
      </c>
      <c r="H129" s="6">
        <f t="shared" si="22"/>
        <v>217.262</v>
      </c>
      <c r="I129" s="6">
        <f t="shared" si="23"/>
        <v>812.50009999999997</v>
      </c>
      <c r="J129" s="6">
        <f t="shared" si="33"/>
        <v>42857.142399999997</v>
      </c>
      <c r="K129" s="6">
        <f t="shared" si="24"/>
        <v>812.50009999999997</v>
      </c>
      <c r="L129" s="10">
        <f t="shared" si="25"/>
        <v>9946.4282000000003</v>
      </c>
      <c r="M129" s="10">
        <f t="shared" si="26"/>
        <v>7142.8572000000022</v>
      </c>
      <c r="N129" s="10">
        <f t="shared" si="27"/>
        <v>1401.7855</v>
      </c>
      <c r="O129" s="10">
        <f t="shared" si="28"/>
        <v>8544.6427000000003</v>
      </c>
      <c r="P129" s="10"/>
      <c r="Q129" s="11">
        <f t="shared" si="29"/>
        <v>9946.4282000000003</v>
      </c>
      <c r="R129" s="11">
        <f t="shared" si="30"/>
        <v>8544.6427000000003</v>
      </c>
      <c r="S129" s="11">
        <f t="shared" si="34"/>
        <v>7142.8572000000022</v>
      </c>
      <c r="T129" s="11">
        <f t="shared" si="35"/>
        <v>1401.7855</v>
      </c>
    </row>
    <row r="130" spans="2:20" x14ac:dyDescent="0.25">
      <c r="B130" s="2">
        <f t="shared" si="18"/>
        <v>47177</v>
      </c>
      <c r="C130" s="3">
        <f t="shared" si="31"/>
        <v>109</v>
      </c>
      <c r="D130" s="10">
        <f t="shared" si="32"/>
        <v>42857.142399999997</v>
      </c>
      <c r="E130" s="6">
        <f t="shared" si="19"/>
        <v>595.23810000000003</v>
      </c>
      <c r="F130" s="6">
        <f t="shared" si="20"/>
        <v>107.1429</v>
      </c>
      <c r="G130" s="6">
        <f t="shared" si="21"/>
        <v>107.1429</v>
      </c>
      <c r="H130" s="6">
        <f t="shared" si="22"/>
        <v>214.28579999999999</v>
      </c>
      <c r="I130" s="6">
        <f t="shared" si="23"/>
        <v>809.52390000000003</v>
      </c>
      <c r="J130" s="6">
        <f t="shared" si="33"/>
        <v>42261.904300000002</v>
      </c>
      <c r="K130" s="6">
        <f t="shared" si="24"/>
        <v>809.52390000000003</v>
      </c>
      <c r="L130" s="10">
        <f t="shared" si="25"/>
        <v>0</v>
      </c>
      <c r="M130" s="10">
        <f t="shared" si="26"/>
        <v>0</v>
      </c>
      <c r="N130" s="10">
        <f t="shared" si="27"/>
        <v>0</v>
      </c>
      <c r="O130" s="10">
        <f t="shared" si="28"/>
        <v>0</v>
      </c>
      <c r="P130" s="10"/>
      <c r="Q130" s="11">
        <f t="shared" si="29"/>
        <v>809.52390000000003</v>
      </c>
      <c r="R130" s="11">
        <f t="shared" si="30"/>
        <v>702.38100000000009</v>
      </c>
      <c r="S130" s="11">
        <f t="shared" si="34"/>
        <v>595.23810000000003</v>
      </c>
      <c r="T130" s="11">
        <f t="shared" si="35"/>
        <v>107.1429</v>
      </c>
    </row>
    <row r="131" spans="2:20" x14ac:dyDescent="0.25">
      <c r="B131" s="2">
        <f t="shared" si="18"/>
        <v>47208</v>
      </c>
      <c r="C131" s="3">
        <f t="shared" si="31"/>
        <v>110</v>
      </c>
      <c r="D131" s="10">
        <f t="shared" si="32"/>
        <v>42261.904300000002</v>
      </c>
      <c r="E131" s="6">
        <f t="shared" si="19"/>
        <v>595.23810000000003</v>
      </c>
      <c r="F131" s="6">
        <f t="shared" si="20"/>
        <v>105.65479999999999</v>
      </c>
      <c r="G131" s="6">
        <f t="shared" si="21"/>
        <v>105.65479999999999</v>
      </c>
      <c r="H131" s="6">
        <f t="shared" si="22"/>
        <v>211.30959999999999</v>
      </c>
      <c r="I131" s="6">
        <f t="shared" si="23"/>
        <v>806.54770000000008</v>
      </c>
      <c r="J131" s="6">
        <f t="shared" si="33"/>
        <v>41666.6662</v>
      </c>
      <c r="K131" s="6">
        <f t="shared" si="24"/>
        <v>806.54770000000008</v>
      </c>
      <c r="L131" s="10">
        <f t="shared" si="25"/>
        <v>0</v>
      </c>
      <c r="M131" s="10">
        <f t="shared" si="26"/>
        <v>0</v>
      </c>
      <c r="N131" s="10">
        <f t="shared" si="27"/>
        <v>0</v>
      </c>
      <c r="O131" s="10">
        <f t="shared" si="28"/>
        <v>0</v>
      </c>
      <c r="P131" s="10"/>
      <c r="Q131" s="11">
        <f t="shared" si="29"/>
        <v>1616.0716000000002</v>
      </c>
      <c r="R131" s="11">
        <f t="shared" si="30"/>
        <v>1403.2739000000001</v>
      </c>
      <c r="S131" s="11">
        <f t="shared" si="34"/>
        <v>1190.4762000000001</v>
      </c>
      <c r="T131" s="11">
        <f t="shared" si="35"/>
        <v>212.79769999999999</v>
      </c>
    </row>
    <row r="132" spans="2:20" x14ac:dyDescent="0.25">
      <c r="B132" s="2">
        <f t="shared" si="18"/>
        <v>47238</v>
      </c>
      <c r="C132" s="3">
        <f t="shared" si="31"/>
        <v>111</v>
      </c>
      <c r="D132" s="10">
        <f t="shared" si="32"/>
        <v>41666.6662</v>
      </c>
      <c r="E132" s="6">
        <f t="shared" si="19"/>
        <v>595.23810000000003</v>
      </c>
      <c r="F132" s="6">
        <f t="shared" si="20"/>
        <v>104.16670000000001</v>
      </c>
      <c r="G132" s="6">
        <f t="shared" si="21"/>
        <v>104.16670000000001</v>
      </c>
      <c r="H132" s="6">
        <f t="shared" si="22"/>
        <v>208.33340000000001</v>
      </c>
      <c r="I132" s="6">
        <f t="shared" si="23"/>
        <v>803.57150000000001</v>
      </c>
      <c r="J132" s="6">
        <f t="shared" si="33"/>
        <v>41071.428099999997</v>
      </c>
      <c r="K132" s="6">
        <f t="shared" si="24"/>
        <v>803.57150000000001</v>
      </c>
      <c r="L132" s="10">
        <f t="shared" si="25"/>
        <v>0</v>
      </c>
      <c r="M132" s="10">
        <f t="shared" si="26"/>
        <v>0</v>
      </c>
      <c r="N132" s="10">
        <f t="shared" si="27"/>
        <v>0</v>
      </c>
      <c r="O132" s="10">
        <f t="shared" si="28"/>
        <v>0</v>
      </c>
      <c r="P132" s="10"/>
      <c r="Q132" s="11">
        <f t="shared" si="29"/>
        <v>2419.6431000000002</v>
      </c>
      <c r="R132" s="11">
        <f t="shared" si="30"/>
        <v>2102.6787000000004</v>
      </c>
      <c r="S132" s="11">
        <f t="shared" si="34"/>
        <v>1785.7143000000001</v>
      </c>
      <c r="T132" s="11">
        <f t="shared" si="35"/>
        <v>316.96440000000001</v>
      </c>
    </row>
    <row r="133" spans="2:20" x14ac:dyDescent="0.25">
      <c r="B133" s="2">
        <f t="shared" si="18"/>
        <v>47269</v>
      </c>
      <c r="C133" s="3">
        <f t="shared" si="31"/>
        <v>112</v>
      </c>
      <c r="D133" s="10">
        <f t="shared" si="32"/>
        <v>41071.428099999997</v>
      </c>
      <c r="E133" s="6">
        <f t="shared" si="19"/>
        <v>595.23810000000003</v>
      </c>
      <c r="F133" s="6">
        <f t="shared" si="20"/>
        <v>102.6786</v>
      </c>
      <c r="G133" s="6">
        <f t="shared" si="21"/>
        <v>102.6786</v>
      </c>
      <c r="H133" s="6">
        <f t="shared" si="22"/>
        <v>205.35720000000001</v>
      </c>
      <c r="I133" s="6">
        <f t="shared" si="23"/>
        <v>800.59530000000007</v>
      </c>
      <c r="J133" s="6">
        <f t="shared" si="33"/>
        <v>40476.19</v>
      </c>
      <c r="K133" s="6">
        <f t="shared" si="24"/>
        <v>800.59530000000007</v>
      </c>
      <c r="L133" s="10">
        <f t="shared" si="25"/>
        <v>0</v>
      </c>
      <c r="M133" s="10">
        <f t="shared" si="26"/>
        <v>0</v>
      </c>
      <c r="N133" s="10">
        <f t="shared" si="27"/>
        <v>0</v>
      </c>
      <c r="O133" s="10">
        <f t="shared" si="28"/>
        <v>0</v>
      </c>
      <c r="P133" s="10"/>
      <c r="Q133" s="11">
        <f t="shared" si="29"/>
        <v>3220.2384000000002</v>
      </c>
      <c r="R133" s="11">
        <f t="shared" si="30"/>
        <v>2800.5954000000002</v>
      </c>
      <c r="S133" s="11">
        <f t="shared" si="34"/>
        <v>2380.9524000000001</v>
      </c>
      <c r="T133" s="11">
        <f t="shared" si="35"/>
        <v>419.64300000000003</v>
      </c>
    </row>
    <row r="134" spans="2:20" x14ac:dyDescent="0.25">
      <c r="B134" s="2">
        <f t="shared" si="18"/>
        <v>47299</v>
      </c>
      <c r="C134" s="3">
        <f t="shared" si="31"/>
        <v>113</v>
      </c>
      <c r="D134" s="10">
        <f t="shared" si="32"/>
        <v>40476.19</v>
      </c>
      <c r="E134" s="6">
        <f t="shared" si="19"/>
        <v>595.23810000000003</v>
      </c>
      <c r="F134" s="6">
        <f t="shared" si="20"/>
        <v>101.1905</v>
      </c>
      <c r="G134" s="6">
        <f t="shared" si="21"/>
        <v>101.1905</v>
      </c>
      <c r="H134" s="6">
        <f t="shared" si="22"/>
        <v>202.381</v>
      </c>
      <c r="I134" s="6">
        <f t="shared" si="23"/>
        <v>797.6191</v>
      </c>
      <c r="J134" s="6">
        <f t="shared" si="33"/>
        <v>39880.9519</v>
      </c>
      <c r="K134" s="6">
        <f t="shared" si="24"/>
        <v>797.6191</v>
      </c>
      <c r="L134" s="10">
        <f t="shared" si="25"/>
        <v>0</v>
      </c>
      <c r="M134" s="10">
        <f t="shared" si="26"/>
        <v>0</v>
      </c>
      <c r="N134" s="10">
        <f t="shared" si="27"/>
        <v>0</v>
      </c>
      <c r="O134" s="10">
        <f t="shared" si="28"/>
        <v>0</v>
      </c>
      <c r="P134" s="10"/>
      <c r="Q134" s="11">
        <f t="shared" si="29"/>
        <v>4017.8575000000001</v>
      </c>
      <c r="R134" s="11">
        <f t="shared" si="30"/>
        <v>3497.0240000000003</v>
      </c>
      <c r="S134" s="11">
        <f t="shared" si="34"/>
        <v>2976.1905000000002</v>
      </c>
      <c r="T134" s="11">
        <f t="shared" si="35"/>
        <v>520.83350000000007</v>
      </c>
    </row>
    <row r="135" spans="2:20" x14ac:dyDescent="0.25">
      <c r="B135" s="2">
        <f t="shared" si="18"/>
        <v>47330</v>
      </c>
      <c r="C135" s="3">
        <f t="shared" si="31"/>
        <v>114</v>
      </c>
      <c r="D135" s="10">
        <f t="shared" si="32"/>
        <v>39880.9519</v>
      </c>
      <c r="E135" s="6">
        <f t="shared" si="19"/>
        <v>595.23810000000003</v>
      </c>
      <c r="F135" s="6">
        <f t="shared" si="20"/>
        <v>99.702399999999997</v>
      </c>
      <c r="G135" s="6">
        <f t="shared" si="21"/>
        <v>99.702399999999997</v>
      </c>
      <c r="H135" s="6">
        <f t="shared" si="22"/>
        <v>199.40479999999999</v>
      </c>
      <c r="I135" s="6">
        <f t="shared" si="23"/>
        <v>794.64290000000005</v>
      </c>
      <c r="J135" s="6">
        <f t="shared" si="33"/>
        <v>39285.713799999998</v>
      </c>
      <c r="K135" s="6">
        <f t="shared" si="24"/>
        <v>794.64290000000005</v>
      </c>
      <c r="L135" s="10">
        <f t="shared" si="25"/>
        <v>0</v>
      </c>
      <c r="M135" s="10">
        <f t="shared" si="26"/>
        <v>0</v>
      </c>
      <c r="N135" s="10">
        <f t="shared" si="27"/>
        <v>0</v>
      </c>
      <c r="O135" s="10">
        <f t="shared" si="28"/>
        <v>0</v>
      </c>
      <c r="P135" s="10"/>
      <c r="Q135" s="11">
        <f t="shared" si="29"/>
        <v>4812.5003999999999</v>
      </c>
      <c r="R135" s="11">
        <f t="shared" si="30"/>
        <v>4191.9645</v>
      </c>
      <c r="S135" s="11">
        <f t="shared" si="34"/>
        <v>3571.4286000000002</v>
      </c>
      <c r="T135" s="11">
        <f t="shared" si="35"/>
        <v>620.53590000000008</v>
      </c>
    </row>
    <row r="136" spans="2:20" x14ac:dyDescent="0.25">
      <c r="B136" s="2">
        <f t="shared" si="18"/>
        <v>47361</v>
      </c>
      <c r="C136" s="3">
        <f t="shared" si="31"/>
        <v>115</v>
      </c>
      <c r="D136" s="10">
        <f t="shared" si="32"/>
        <v>39285.713799999998</v>
      </c>
      <c r="E136" s="6">
        <f t="shared" si="19"/>
        <v>595.23810000000003</v>
      </c>
      <c r="F136" s="6">
        <f t="shared" si="20"/>
        <v>98.214299999999994</v>
      </c>
      <c r="G136" s="6">
        <f t="shared" si="21"/>
        <v>98.214299999999994</v>
      </c>
      <c r="H136" s="6">
        <f t="shared" si="22"/>
        <v>196.42859999999999</v>
      </c>
      <c r="I136" s="6">
        <f t="shared" si="23"/>
        <v>791.66669999999999</v>
      </c>
      <c r="J136" s="6">
        <f t="shared" si="33"/>
        <v>38690.475700000003</v>
      </c>
      <c r="K136" s="6">
        <f t="shared" si="24"/>
        <v>791.66669999999999</v>
      </c>
      <c r="L136" s="10">
        <f t="shared" si="25"/>
        <v>0</v>
      </c>
      <c r="M136" s="10">
        <f t="shared" si="26"/>
        <v>0</v>
      </c>
      <c r="N136" s="10">
        <f t="shared" si="27"/>
        <v>0</v>
      </c>
      <c r="O136" s="10">
        <f t="shared" si="28"/>
        <v>0</v>
      </c>
      <c r="P136" s="10"/>
      <c r="Q136" s="11">
        <f t="shared" si="29"/>
        <v>5604.1670999999997</v>
      </c>
      <c r="R136" s="11">
        <f t="shared" si="30"/>
        <v>4885.4169000000002</v>
      </c>
      <c r="S136" s="11">
        <f t="shared" si="34"/>
        <v>4166.6666999999998</v>
      </c>
      <c r="T136" s="11">
        <f t="shared" si="35"/>
        <v>718.75020000000006</v>
      </c>
    </row>
    <row r="137" spans="2:20" x14ac:dyDescent="0.25">
      <c r="B137" s="2">
        <f t="shared" si="18"/>
        <v>47391</v>
      </c>
      <c r="C137" s="3">
        <f t="shared" si="31"/>
        <v>116</v>
      </c>
      <c r="D137" s="10">
        <f t="shared" si="32"/>
        <v>38690.475700000003</v>
      </c>
      <c r="E137" s="6">
        <f t="shared" si="19"/>
        <v>595.23810000000003</v>
      </c>
      <c r="F137" s="6">
        <f t="shared" si="20"/>
        <v>96.726200000000006</v>
      </c>
      <c r="G137" s="6">
        <f t="shared" si="21"/>
        <v>96.726200000000006</v>
      </c>
      <c r="H137" s="6">
        <f t="shared" si="22"/>
        <v>193.45240000000001</v>
      </c>
      <c r="I137" s="6">
        <f t="shared" si="23"/>
        <v>788.69050000000004</v>
      </c>
      <c r="J137" s="6">
        <f t="shared" si="33"/>
        <v>38095.2376</v>
      </c>
      <c r="K137" s="6">
        <f t="shared" si="24"/>
        <v>788.69050000000004</v>
      </c>
      <c r="L137" s="10">
        <f t="shared" si="25"/>
        <v>0</v>
      </c>
      <c r="M137" s="10">
        <f t="shared" si="26"/>
        <v>0</v>
      </c>
      <c r="N137" s="10">
        <f t="shared" si="27"/>
        <v>0</v>
      </c>
      <c r="O137" s="10">
        <f t="shared" si="28"/>
        <v>0</v>
      </c>
      <c r="P137" s="10"/>
      <c r="Q137" s="11">
        <f t="shared" si="29"/>
        <v>6392.8575999999994</v>
      </c>
      <c r="R137" s="11">
        <f t="shared" si="30"/>
        <v>5577.3811999999998</v>
      </c>
      <c r="S137" s="11">
        <f t="shared" si="34"/>
        <v>4761.9048000000003</v>
      </c>
      <c r="T137" s="11">
        <f t="shared" si="35"/>
        <v>815.47640000000001</v>
      </c>
    </row>
    <row r="138" spans="2:20" x14ac:dyDescent="0.25">
      <c r="B138" s="2">
        <f t="shared" si="18"/>
        <v>47422</v>
      </c>
      <c r="C138" s="3">
        <f t="shared" si="31"/>
        <v>117</v>
      </c>
      <c r="D138" s="10">
        <f t="shared" si="32"/>
        <v>38095.2376</v>
      </c>
      <c r="E138" s="6">
        <f t="shared" si="19"/>
        <v>595.23810000000003</v>
      </c>
      <c r="F138" s="6">
        <f t="shared" si="20"/>
        <v>95.238100000000003</v>
      </c>
      <c r="G138" s="6">
        <f t="shared" si="21"/>
        <v>95.238100000000003</v>
      </c>
      <c r="H138" s="6">
        <f t="shared" si="22"/>
        <v>190.47620000000001</v>
      </c>
      <c r="I138" s="6">
        <f t="shared" si="23"/>
        <v>785.71430000000009</v>
      </c>
      <c r="J138" s="6">
        <f t="shared" si="33"/>
        <v>37499.999499999998</v>
      </c>
      <c r="K138" s="6">
        <f t="shared" si="24"/>
        <v>785.71430000000009</v>
      </c>
      <c r="L138" s="10">
        <f t="shared" si="25"/>
        <v>0</v>
      </c>
      <c r="M138" s="10">
        <f t="shared" si="26"/>
        <v>0</v>
      </c>
      <c r="N138" s="10">
        <f t="shared" si="27"/>
        <v>0</v>
      </c>
      <c r="O138" s="10">
        <f t="shared" si="28"/>
        <v>0</v>
      </c>
      <c r="P138" s="10"/>
      <c r="Q138" s="11">
        <f t="shared" si="29"/>
        <v>7178.571899999999</v>
      </c>
      <c r="R138" s="11">
        <f t="shared" si="30"/>
        <v>6267.8573999999999</v>
      </c>
      <c r="S138" s="11">
        <f t="shared" si="34"/>
        <v>5357.1429000000007</v>
      </c>
      <c r="T138" s="11">
        <f t="shared" si="35"/>
        <v>910.71450000000004</v>
      </c>
    </row>
    <row r="139" spans="2:20" x14ac:dyDescent="0.25">
      <c r="B139" s="2">
        <f t="shared" si="18"/>
        <v>47452</v>
      </c>
      <c r="C139" s="3">
        <f t="shared" si="31"/>
        <v>118</v>
      </c>
      <c r="D139" s="10">
        <f t="shared" si="32"/>
        <v>37499.999499999998</v>
      </c>
      <c r="E139" s="6">
        <f t="shared" si="19"/>
        <v>595.23810000000003</v>
      </c>
      <c r="F139" s="6">
        <f t="shared" si="20"/>
        <v>93.75</v>
      </c>
      <c r="G139" s="6">
        <f t="shared" si="21"/>
        <v>93.75</v>
      </c>
      <c r="H139" s="6">
        <f t="shared" si="22"/>
        <v>187.5</v>
      </c>
      <c r="I139" s="6">
        <f t="shared" si="23"/>
        <v>782.73810000000003</v>
      </c>
      <c r="J139" s="6">
        <f t="shared" si="33"/>
        <v>36904.761400000003</v>
      </c>
      <c r="K139" s="6">
        <f t="shared" si="24"/>
        <v>782.73810000000003</v>
      </c>
      <c r="L139" s="10">
        <f t="shared" si="25"/>
        <v>0</v>
      </c>
      <c r="M139" s="10">
        <f t="shared" si="26"/>
        <v>0</v>
      </c>
      <c r="N139" s="10">
        <f t="shared" si="27"/>
        <v>0</v>
      </c>
      <c r="O139" s="10">
        <f t="shared" si="28"/>
        <v>0</v>
      </c>
      <c r="P139" s="10"/>
      <c r="Q139" s="11">
        <f t="shared" si="29"/>
        <v>7961.3099999999995</v>
      </c>
      <c r="R139" s="11">
        <f t="shared" si="30"/>
        <v>6956.8454999999994</v>
      </c>
      <c r="S139" s="11">
        <f t="shared" si="34"/>
        <v>5952.3810000000012</v>
      </c>
      <c r="T139" s="11">
        <f t="shared" si="35"/>
        <v>1004.4645</v>
      </c>
    </row>
    <row r="140" spans="2:20" x14ac:dyDescent="0.25">
      <c r="B140" s="2">
        <f t="shared" si="18"/>
        <v>47483</v>
      </c>
      <c r="C140" s="3">
        <f t="shared" si="31"/>
        <v>119</v>
      </c>
      <c r="D140" s="10">
        <f t="shared" si="32"/>
        <v>36904.761400000003</v>
      </c>
      <c r="E140" s="6">
        <f t="shared" si="19"/>
        <v>595.23810000000003</v>
      </c>
      <c r="F140" s="6">
        <f t="shared" si="20"/>
        <v>92.261899999999997</v>
      </c>
      <c r="G140" s="6">
        <f t="shared" si="21"/>
        <v>92.261899999999997</v>
      </c>
      <c r="H140" s="6">
        <f t="shared" si="22"/>
        <v>184.52379999999999</v>
      </c>
      <c r="I140" s="6">
        <f t="shared" si="23"/>
        <v>779.76189999999997</v>
      </c>
      <c r="J140" s="6">
        <f t="shared" si="33"/>
        <v>36309.523300000001</v>
      </c>
      <c r="K140" s="6">
        <f t="shared" si="24"/>
        <v>779.76189999999997</v>
      </c>
      <c r="L140" s="10">
        <f t="shared" si="25"/>
        <v>0</v>
      </c>
      <c r="M140" s="10">
        <f t="shared" si="26"/>
        <v>0</v>
      </c>
      <c r="N140" s="10">
        <f t="shared" si="27"/>
        <v>0</v>
      </c>
      <c r="O140" s="10">
        <f t="shared" si="28"/>
        <v>0</v>
      </c>
      <c r="P140" s="10"/>
      <c r="Q140" s="11">
        <f t="shared" si="29"/>
        <v>8741.071899999999</v>
      </c>
      <c r="R140" s="11">
        <f t="shared" si="30"/>
        <v>7644.3454999999994</v>
      </c>
      <c r="S140" s="11">
        <f t="shared" si="34"/>
        <v>6547.6191000000017</v>
      </c>
      <c r="T140" s="11">
        <f t="shared" si="35"/>
        <v>1096.7264</v>
      </c>
    </row>
    <row r="141" spans="2:20" x14ac:dyDescent="0.25">
      <c r="B141" s="2">
        <f t="shared" si="18"/>
        <v>47514</v>
      </c>
      <c r="C141" s="3">
        <f t="shared" si="31"/>
        <v>120</v>
      </c>
      <c r="D141" s="10">
        <f t="shared" si="32"/>
        <v>36309.523300000001</v>
      </c>
      <c r="E141" s="6">
        <f t="shared" si="19"/>
        <v>36309.523300000001</v>
      </c>
      <c r="F141" s="6">
        <f t="shared" si="20"/>
        <v>90.773799999999994</v>
      </c>
      <c r="G141" s="6">
        <f t="shared" si="21"/>
        <v>90.773799999999994</v>
      </c>
      <c r="H141" s="6">
        <f t="shared" si="22"/>
        <v>181.54759999999999</v>
      </c>
      <c r="I141" s="6">
        <f t="shared" si="23"/>
        <v>36491.070899999999</v>
      </c>
      <c r="J141" s="6">
        <f t="shared" si="33"/>
        <v>0</v>
      </c>
      <c r="K141" s="6">
        <f t="shared" si="24"/>
        <v>36491.070899999999</v>
      </c>
      <c r="L141" s="10">
        <f t="shared" si="25"/>
        <v>45232.142800000001</v>
      </c>
      <c r="M141" s="10">
        <f t="shared" si="26"/>
        <v>42857.142400000004</v>
      </c>
      <c r="N141" s="10">
        <f t="shared" si="27"/>
        <v>1187.5001999999999</v>
      </c>
      <c r="O141" s="10">
        <f t="shared" si="28"/>
        <v>44044.642600000006</v>
      </c>
      <c r="P141" s="10"/>
      <c r="Q141" s="11">
        <f t="shared" si="29"/>
        <v>45232.142800000001</v>
      </c>
      <c r="R141" s="11">
        <f t="shared" si="30"/>
        <v>44044.642600000006</v>
      </c>
      <c r="S141" s="11">
        <f t="shared" si="34"/>
        <v>42857.142400000004</v>
      </c>
      <c r="T141" s="11">
        <f t="shared" si="35"/>
        <v>1187.5001999999999</v>
      </c>
    </row>
    <row r="142" spans="2:20" x14ac:dyDescent="0.25">
      <c r="B142" s="2" t="str">
        <f t="shared" si="18"/>
        <v/>
      </c>
      <c r="C142" s="3" t="str">
        <f t="shared" si="31"/>
        <v/>
      </c>
      <c r="D142" s="10" t="str">
        <f t="shared" si="32"/>
        <v/>
      </c>
      <c r="E142" s="6" t="str">
        <f t="shared" si="19"/>
        <v/>
      </c>
      <c r="F142" s="6" t="str">
        <f t="shared" si="20"/>
        <v/>
      </c>
      <c r="G142" s="6" t="str">
        <f t="shared" si="21"/>
        <v/>
      </c>
      <c r="H142" s="6" t="str">
        <f t="shared" si="22"/>
        <v/>
      </c>
      <c r="I142" s="6" t="str">
        <f t="shared" si="23"/>
        <v/>
      </c>
      <c r="J142" s="6" t="str">
        <f t="shared" si="33"/>
        <v/>
      </c>
      <c r="K142" s="6" t="str">
        <f t="shared" si="24"/>
        <v/>
      </c>
      <c r="L142" s="10" t="str">
        <f t="shared" si="25"/>
        <v/>
      </c>
      <c r="M142" s="10" t="str">
        <f t="shared" si="26"/>
        <v/>
      </c>
      <c r="N142" s="10" t="str">
        <f t="shared" si="27"/>
        <v/>
      </c>
      <c r="O142" s="10" t="str">
        <f t="shared" si="28"/>
        <v/>
      </c>
      <c r="P142" s="10"/>
      <c r="Q142" s="11" t="str">
        <f t="shared" si="29"/>
        <v/>
      </c>
      <c r="R142" s="11" t="str">
        <f t="shared" si="30"/>
        <v/>
      </c>
      <c r="S142" s="11" t="str">
        <f t="shared" si="34"/>
        <v/>
      </c>
      <c r="T142" s="11" t="str">
        <f t="shared" si="35"/>
        <v/>
      </c>
    </row>
    <row r="143" spans="2:20" x14ac:dyDescent="0.25">
      <c r="B143" s="2" t="str">
        <f t="shared" si="18"/>
        <v/>
      </c>
      <c r="C143" s="3" t="str">
        <f t="shared" si="31"/>
        <v/>
      </c>
      <c r="D143" s="10" t="str">
        <f t="shared" si="32"/>
        <v/>
      </c>
      <c r="E143" s="6" t="str">
        <f t="shared" si="19"/>
        <v/>
      </c>
      <c r="F143" s="6" t="str">
        <f t="shared" si="20"/>
        <v/>
      </c>
      <c r="G143" s="6" t="str">
        <f t="shared" si="21"/>
        <v/>
      </c>
      <c r="H143" s="6" t="str">
        <f t="shared" si="22"/>
        <v/>
      </c>
      <c r="I143" s="6" t="str">
        <f t="shared" si="23"/>
        <v/>
      </c>
      <c r="J143" s="6" t="str">
        <f t="shared" si="33"/>
        <v/>
      </c>
      <c r="K143" s="6" t="str">
        <f t="shared" si="24"/>
        <v/>
      </c>
      <c r="L143" s="10" t="str">
        <f t="shared" si="25"/>
        <v/>
      </c>
      <c r="M143" s="10" t="str">
        <f t="shared" si="26"/>
        <v/>
      </c>
      <c r="N143" s="10" t="str">
        <f t="shared" si="27"/>
        <v/>
      </c>
      <c r="O143" s="10" t="str">
        <f t="shared" si="28"/>
        <v/>
      </c>
      <c r="P143" s="10"/>
      <c r="Q143" s="11" t="str">
        <f t="shared" si="29"/>
        <v/>
      </c>
      <c r="R143" s="11" t="str">
        <f t="shared" si="30"/>
        <v/>
      </c>
      <c r="S143" s="11" t="str">
        <f t="shared" si="34"/>
        <v/>
      </c>
      <c r="T143" s="11" t="str">
        <f t="shared" si="35"/>
        <v/>
      </c>
    </row>
    <row r="144" spans="2:20" x14ac:dyDescent="0.25">
      <c r="B144" s="2" t="str">
        <f t="shared" si="18"/>
        <v/>
      </c>
      <c r="C144" s="3" t="str">
        <f t="shared" si="31"/>
        <v/>
      </c>
      <c r="D144" s="10" t="str">
        <f t="shared" si="32"/>
        <v/>
      </c>
      <c r="E144" s="6" t="str">
        <f t="shared" si="19"/>
        <v/>
      </c>
      <c r="F144" s="6" t="str">
        <f t="shared" si="20"/>
        <v/>
      </c>
      <c r="G144" s="6" t="str">
        <f t="shared" si="21"/>
        <v/>
      </c>
      <c r="H144" s="6" t="str">
        <f t="shared" si="22"/>
        <v/>
      </c>
      <c r="I144" s="6" t="str">
        <f t="shared" si="23"/>
        <v/>
      </c>
      <c r="J144" s="6" t="str">
        <f t="shared" si="33"/>
        <v/>
      </c>
      <c r="K144" s="6" t="str">
        <f t="shared" si="24"/>
        <v/>
      </c>
      <c r="L144" s="10" t="str">
        <f t="shared" si="25"/>
        <v/>
      </c>
      <c r="M144" s="10" t="str">
        <f t="shared" si="26"/>
        <v/>
      </c>
      <c r="N144" s="10" t="str">
        <f t="shared" si="27"/>
        <v/>
      </c>
      <c r="O144" s="10" t="str">
        <f t="shared" si="28"/>
        <v/>
      </c>
      <c r="P144" s="10"/>
      <c r="Q144" s="11" t="str">
        <f t="shared" si="29"/>
        <v/>
      </c>
      <c r="R144" s="11" t="str">
        <f t="shared" si="30"/>
        <v/>
      </c>
      <c r="S144" s="11" t="str">
        <f t="shared" si="34"/>
        <v/>
      </c>
      <c r="T144" s="11" t="str">
        <f t="shared" si="35"/>
        <v/>
      </c>
    </row>
    <row r="145" spans="2:20" x14ac:dyDescent="0.25">
      <c r="B145" s="2" t="str">
        <f t="shared" si="18"/>
        <v/>
      </c>
      <c r="C145" s="3" t="str">
        <f t="shared" si="31"/>
        <v/>
      </c>
      <c r="D145" s="10" t="str">
        <f t="shared" si="32"/>
        <v/>
      </c>
      <c r="E145" s="6" t="str">
        <f t="shared" si="19"/>
        <v/>
      </c>
      <c r="F145" s="6" t="str">
        <f t="shared" si="20"/>
        <v/>
      </c>
      <c r="G145" s="6" t="str">
        <f t="shared" si="21"/>
        <v/>
      </c>
      <c r="H145" s="6" t="str">
        <f t="shared" si="22"/>
        <v/>
      </c>
      <c r="I145" s="6" t="str">
        <f t="shared" si="23"/>
        <v/>
      </c>
      <c r="J145" s="6" t="str">
        <f t="shared" si="33"/>
        <v/>
      </c>
      <c r="K145" s="6" t="str">
        <f t="shared" si="24"/>
        <v/>
      </c>
      <c r="L145" s="10" t="str">
        <f t="shared" si="25"/>
        <v/>
      </c>
      <c r="M145" s="10" t="str">
        <f t="shared" si="26"/>
        <v/>
      </c>
      <c r="N145" s="10" t="str">
        <f t="shared" si="27"/>
        <v/>
      </c>
      <c r="O145" s="10" t="str">
        <f t="shared" si="28"/>
        <v/>
      </c>
      <c r="P145" s="10"/>
      <c r="Q145" s="11" t="str">
        <f t="shared" si="29"/>
        <v/>
      </c>
      <c r="R145" s="11" t="str">
        <f t="shared" si="30"/>
        <v/>
      </c>
      <c r="S145" s="11" t="str">
        <f t="shared" si="34"/>
        <v/>
      </c>
      <c r="T145" s="11" t="str">
        <f t="shared" si="35"/>
        <v/>
      </c>
    </row>
    <row r="146" spans="2:20" x14ac:dyDescent="0.25">
      <c r="B146" s="2" t="str">
        <f t="shared" si="18"/>
        <v/>
      </c>
      <c r="C146" s="3" t="str">
        <f t="shared" si="31"/>
        <v/>
      </c>
      <c r="D146" s="10" t="str">
        <f t="shared" si="32"/>
        <v/>
      </c>
      <c r="E146" s="6" t="str">
        <f t="shared" si="19"/>
        <v/>
      </c>
      <c r="F146" s="6" t="str">
        <f t="shared" si="20"/>
        <v/>
      </c>
      <c r="G146" s="6" t="str">
        <f t="shared" si="21"/>
        <v/>
      </c>
      <c r="H146" s="6" t="str">
        <f t="shared" si="22"/>
        <v/>
      </c>
      <c r="I146" s="6" t="str">
        <f t="shared" si="23"/>
        <v/>
      </c>
      <c r="J146" s="6" t="str">
        <f t="shared" si="33"/>
        <v/>
      </c>
      <c r="K146" s="6" t="str">
        <f t="shared" si="24"/>
        <v/>
      </c>
      <c r="L146" s="10" t="str">
        <f t="shared" si="25"/>
        <v/>
      </c>
      <c r="M146" s="10" t="str">
        <f t="shared" si="26"/>
        <v/>
      </c>
      <c r="N146" s="10" t="str">
        <f t="shared" si="27"/>
        <v/>
      </c>
      <c r="O146" s="10" t="str">
        <f t="shared" si="28"/>
        <v/>
      </c>
      <c r="P146" s="10"/>
      <c r="Q146" s="11" t="str">
        <f t="shared" si="29"/>
        <v/>
      </c>
      <c r="R146" s="11" t="str">
        <f t="shared" si="30"/>
        <v/>
      </c>
      <c r="S146" s="11" t="str">
        <f t="shared" si="34"/>
        <v/>
      </c>
      <c r="T146" s="11" t="str">
        <f t="shared" si="35"/>
        <v/>
      </c>
    </row>
    <row r="147" spans="2:20" x14ac:dyDescent="0.25">
      <c r="B147" s="2" t="str">
        <f t="shared" si="18"/>
        <v/>
      </c>
      <c r="C147" s="3" t="str">
        <f t="shared" si="31"/>
        <v/>
      </c>
      <c r="D147" s="10" t="str">
        <f t="shared" si="32"/>
        <v/>
      </c>
      <c r="E147" s="6" t="str">
        <f t="shared" si="19"/>
        <v/>
      </c>
      <c r="F147" s="6" t="str">
        <f t="shared" si="20"/>
        <v/>
      </c>
      <c r="G147" s="6" t="str">
        <f t="shared" si="21"/>
        <v/>
      </c>
      <c r="H147" s="6" t="str">
        <f t="shared" si="22"/>
        <v/>
      </c>
      <c r="I147" s="6" t="str">
        <f t="shared" si="23"/>
        <v/>
      </c>
      <c r="J147" s="6" t="str">
        <f t="shared" si="33"/>
        <v/>
      </c>
      <c r="K147" s="6" t="str">
        <f t="shared" si="24"/>
        <v/>
      </c>
      <c r="L147" s="10" t="str">
        <f t="shared" si="25"/>
        <v/>
      </c>
      <c r="M147" s="10" t="str">
        <f t="shared" si="26"/>
        <v/>
      </c>
      <c r="N147" s="10" t="str">
        <f t="shared" si="27"/>
        <v/>
      </c>
      <c r="O147" s="10" t="str">
        <f t="shared" si="28"/>
        <v/>
      </c>
      <c r="P147" s="10"/>
      <c r="Q147" s="11" t="str">
        <f t="shared" si="29"/>
        <v/>
      </c>
      <c r="R147" s="11" t="str">
        <f t="shared" si="30"/>
        <v/>
      </c>
      <c r="S147" s="11" t="str">
        <f t="shared" si="34"/>
        <v/>
      </c>
      <c r="T147" s="11" t="str">
        <f t="shared" si="35"/>
        <v/>
      </c>
    </row>
    <row r="148" spans="2:20" x14ac:dyDescent="0.25">
      <c r="B148" s="2" t="str">
        <f t="shared" si="18"/>
        <v/>
      </c>
      <c r="C148" s="3" t="str">
        <f t="shared" si="31"/>
        <v/>
      </c>
      <c r="D148" s="10" t="str">
        <f t="shared" si="32"/>
        <v/>
      </c>
      <c r="E148" s="6" t="str">
        <f t="shared" si="19"/>
        <v/>
      </c>
      <c r="F148" s="6" t="str">
        <f t="shared" si="20"/>
        <v/>
      </c>
      <c r="G148" s="6" t="str">
        <f t="shared" si="21"/>
        <v/>
      </c>
      <c r="H148" s="6" t="str">
        <f t="shared" si="22"/>
        <v/>
      </c>
      <c r="I148" s="6" t="str">
        <f t="shared" si="23"/>
        <v/>
      </c>
      <c r="J148" s="6" t="str">
        <f t="shared" si="33"/>
        <v/>
      </c>
      <c r="K148" s="6" t="str">
        <f t="shared" si="24"/>
        <v/>
      </c>
      <c r="L148" s="10" t="str">
        <f t="shared" si="25"/>
        <v/>
      </c>
      <c r="M148" s="10" t="str">
        <f t="shared" si="26"/>
        <v/>
      </c>
      <c r="N148" s="10" t="str">
        <f t="shared" si="27"/>
        <v/>
      </c>
      <c r="O148" s="10" t="str">
        <f t="shared" si="28"/>
        <v/>
      </c>
      <c r="P148" s="10"/>
      <c r="Q148" s="11" t="str">
        <f t="shared" si="29"/>
        <v/>
      </c>
      <c r="R148" s="11" t="str">
        <f t="shared" si="30"/>
        <v/>
      </c>
      <c r="S148" s="11" t="str">
        <f t="shared" si="34"/>
        <v/>
      </c>
      <c r="T148" s="11" t="str">
        <f t="shared" si="35"/>
        <v/>
      </c>
    </row>
    <row r="149" spans="2:20" x14ac:dyDescent="0.25">
      <c r="B149" s="2" t="str">
        <f t="shared" si="18"/>
        <v/>
      </c>
      <c r="C149" s="3" t="str">
        <f t="shared" si="31"/>
        <v/>
      </c>
      <c r="D149" s="10" t="str">
        <f t="shared" si="32"/>
        <v/>
      </c>
      <c r="E149" s="6" t="str">
        <f t="shared" si="19"/>
        <v/>
      </c>
      <c r="F149" s="6" t="str">
        <f t="shared" si="20"/>
        <v/>
      </c>
      <c r="G149" s="6" t="str">
        <f t="shared" si="21"/>
        <v/>
      </c>
      <c r="H149" s="6" t="str">
        <f t="shared" si="22"/>
        <v/>
      </c>
      <c r="I149" s="6" t="str">
        <f t="shared" si="23"/>
        <v/>
      </c>
      <c r="J149" s="6" t="str">
        <f t="shared" si="33"/>
        <v/>
      </c>
      <c r="K149" s="6" t="str">
        <f t="shared" si="24"/>
        <v/>
      </c>
      <c r="L149" s="10" t="str">
        <f t="shared" si="25"/>
        <v/>
      </c>
      <c r="M149" s="10" t="str">
        <f t="shared" si="26"/>
        <v/>
      </c>
      <c r="N149" s="10" t="str">
        <f t="shared" si="27"/>
        <v/>
      </c>
      <c r="O149" s="10" t="str">
        <f t="shared" si="28"/>
        <v/>
      </c>
      <c r="P149" s="10"/>
      <c r="Q149" s="11" t="str">
        <f t="shared" si="29"/>
        <v/>
      </c>
      <c r="R149" s="11" t="str">
        <f t="shared" si="30"/>
        <v/>
      </c>
      <c r="S149" s="11" t="str">
        <f t="shared" si="34"/>
        <v/>
      </c>
      <c r="T149" s="11" t="str">
        <f t="shared" si="35"/>
        <v/>
      </c>
    </row>
    <row r="150" spans="2:20" x14ac:dyDescent="0.25">
      <c r="B150" s="2" t="str">
        <f t="shared" ref="B150:B213" si="36">IF($C150&lt;&gt;"",EOMONTH(LoanClosingDate,$C150),"")</f>
        <v/>
      </c>
      <c r="C150" s="3" t="str">
        <f t="shared" si="31"/>
        <v/>
      </c>
      <c r="D150" s="10" t="str">
        <f t="shared" si="32"/>
        <v/>
      </c>
      <c r="E150" s="6" t="str">
        <f t="shared" ref="E150:E213" si="37">IF($C150&lt;&gt;"",IF($C150=LoanTerm,$J149,IF($C150&gt;PandIDeferral,ROUND(PPMT(0,1,EffectiveAmortizationTerm,-SBBPrincipal),5),0)),"")</f>
        <v/>
      </c>
      <c r="F150" s="6" t="str">
        <f t="shared" ref="F150:F213" si="38">IF($C150&lt;&gt;"",ROUND(IF(AND($C150&gt;PrincipalOnlyTerm,$C150&lt;=PandIDeferral+PrincipalOnlyTerm),$D150*((MemberRateYr2/100)/12),IF($C150&gt;PrincipalOnlyTerm,$D150*((MemberRateYr3Plus/100)/12),0)),4),"")</f>
        <v/>
      </c>
      <c r="G150" s="6" t="str">
        <f t="shared" ref="G150:G213" si="39">IF($C150&lt;&gt;"",ROUND(IF($C150&gt;FHLBInterestDeferral,$D150*((FHLBRateYr3Plus/100)/12),0),4),"")</f>
        <v/>
      </c>
      <c r="H150" s="6" t="str">
        <f t="shared" ref="H150:H213" si="40">IF($C150&lt;&gt;"",SUM($F150:$G150),"")</f>
        <v/>
      </c>
      <c r="I150" s="6" t="str">
        <f t="shared" ref="I150:I213" si="41">IF($C150&lt;&gt;"",$E150+$H150,"")</f>
        <v/>
      </c>
      <c r="J150" s="6" t="str">
        <f t="shared" si="33"/>
        <v/>
      </c>
      <c r="K150" s="6" t="str">
        <f t="shared" ref="K150:K213" si="42">IF($C150&lt;&gt;"",$I150,"")</f>
        <v/>
      </c>
      <c r="L150" s="10" t="str">
        <f t="shared" ref="L150:L213" si="43">IF($C150&lt;&gt;"",IF(OR(MOD($C150,12)=0,$C150=LoanTerm),$Q150,0),"")</f>
        <v/>
      </c>
      <c r="M150" s="10" t="str">
        <f t="shared" ref="M150:M213" si="44">IF($C150&lt;&gt;"",IF(OR(IFERROR(MOD($C150,12),0)=0,$C150=LoanTerm),S150,0),"")</f>
        <v/>
      </c>
      <c r="N150" s="10" t="str">
        <f t="shared" ref="N150:N213" si="45">IF($C150&lt;&gt;"",IF(OR(IFERROR(MOD($C150,12),0)=0,$C150=LoanTerm),T150,0),"")</f>
        <v/>
      </c>
      <c r="O150" s="10" t="str">
        <f t="shared" ref="O150:O213" si="46">IF($C150&lt;&gt;"",IF(OR(MOD($C150,12)=0,$C150=LoanTerm),$R150,0),"")</f>
        <v/>
      </c>
      <c r="P150" s="10"/>
      <c r="Q150" s="11" t="str">
        <f t="shared" ref="Q150:Q213" si="47">IF($C150&lt;&gt;"",IF(IFERROR(MOD($C149,12),0)=0,$K150,$Q149+$K150),"")</f>
        <v/>
      </c>
      <c r="R150" s="11" t="str">
        <f t="shared" ref="R150:R213" si="48">IF($C150&lt;&gt;"",IF(IFERROR(MOD($C149,12),0)=0,$E150+$G150,$R149+($E150+$G150)),"")</f>
        <v/>
      </c>
      <c r="S150" s="11" t="str">
        <f t="shared" si="34"/>
        <v/>
      </c>
      <c r="T150" s="11" t="str">
        <f t="shared" si="35"/>
        <v/>
      </c>
    </row>
    <row r="151" spans="2:20" x14ac:dyDescent="0.25">
      <c r="B151" s="2" t="str">
        <f t="shared" si="36"/>
        <v/>
      </c>
      <c r="C151" s="3" t="str">
        <f t="shared" ref="C151:C214" si="49">IF($C150&gt;=LoanTerm,"",$C150+1)</f>
        <v/>
      </c>
      <c r="D151" s="10" t="str">
        <f t="shared" ref="D151:D214" si="50">IF($C151&lt;&gt;"",$J150,"")</f>
        <v/>
      </c>
      <c r="E151" s="6" t="str">
        <f t="shared" si="37"/>
        <v/>
      </c>
      <c r="F151" s="6" t="str">
        <f t="shared" si="38"/>
        <v/>
      </c>
      <c r="G151" s="6" t="str">
        <f t="shared" si="39"/>
        <v/>
      </c>
      <c r="H151" s="6" t="str">
        <f t="shared" si="40"/>
        <v/>
      </c>
      <c r="I151" s="6" t="str">
        <f t="shared" si="41"/>
        <v/>
      </c>
      <c r="J151" s="6" t="str">
        <f t="shared" ref="J151:J214" si="51">IF($C151&lt;&gt;"",ROUND($D151-$E151,4),"")</f>
        <v/>
      </c>
      <c r="K151" s="6" t="str">
        <f t="shared" si="42"/>
        <v/>
      </c>
      <c r="L151" s="10" t="str">
        <f t="shared" si="43"/>
        <v/>
      </c>
      <c r="M151" s="10" t="str">
        <f t="shared" si="44"/>
        <v/>
      </c>
      <c r="N151" s="10" t="str">
        <f t="shared" si="45"/>
        <v/>
      </c>
      <c r="O151" s="10" t="str">
        <f t="shared" si="46"/>
        <v/>
      </c>
      <c r="P151" s="10"/>
      <c r="Q151" s="11" t="str">
        <f t="shared" si="47"/>
        <v/>
      </c>
      <c r="R151" s="11" t="str">
        <f t="shared" si="48"/>
        <v/>
      </c>
      <c r="S151" s="11" t="str">
        <f t="shared" ref="S151:S214" si="52">IF($C151&lt;&gt;"",IF(IFERROR(MOD($C150,12),0)=0,$E151,$S150+$E151),"")</f>
        <v/>
      </c>
      <c r="T151" s="11" t="str">
        <f t="shared" ref="T151:T214" si="53">IF($C151&lt;&gt;"",IF(IFERROR(MOD($C150,12),0)=0,$G151,T150+$G151),"")</f>
        <v/>
      </c>
    </row>
    <row r="152" spans="2:20" x14ac:dyDescent="0.25">
      <c r="B152" s="2" t="str">
        <f t="shared" si="36"/>
        <v/>
      </c>
      <c r="C152" s="3" t="str">
        <f t="shared" si="49"/>
        <v/>
      </c>
      <c r="D152" s="10" t="str">
        <f t="shared" si="50"/>
        <v/>
      </c>
      <c r="E152" s="6" t="str">
        <f t="shared" si="37"/>
        <v/>
      </c>
      <c r="F152" s="6" t="str">
        <f t="shared" si="38"/>
        <v/>
      </c>
      <c r="G152" s="6" t="str">
        <f t="shared" si="39"/>
        <v/>
      </c>
      <c r="H152" s="6" t="str">
        <f t="shared" si="40"/>
        <v/>
      </c>
      <c r="I152" s="6" t="str">
        <f t="shared" si="41"/>
        <v/>
      </c>
      <c r="J152" s="6" t="str">
        <f t="shared" si="51"/>
        <v/>
      </c>
      <c r="K152" s="6" t="str">
        <f t="shared" si="42"/>
        <v/>
      </c>
      <c r="L152" s="10" t="str">
        <f t="shared" si="43"/>
        <v/>
      </c>
      <c r="M152" s="10" t="str">
        <f t="shared" si="44"/>
        <v/>
      </c>
      <c r="N152" s="10" t="str">
        <f t="shared" si="45"/>
        <v/>
      </c>
      <c r="O152" s="10" t="str">
        <f t="shared" si="46"/>
        <v/>
      </c>
      <c r="P152" s="10"/>
      <c r="Q152" s="11" t="str">
        <f t="shared" si="47"/>
        <v/>
      </c>
      <c r="R152" s="11" t="str">
        <f t="shared" si="48"/>
        <v/>
      </c>
      <c r="S152" s="11" t="str">
        <f t="shared" si="52"/>
        <v/>
      </c>
      <c r="T152" s="11" t="str">
        <f t="shared" si="53"/>
        <v/>
      </c>
    </row>
    <row r="153" spans="2:20" x14ac:dyDescent="0.25">
      <c r="B153" s="2" t="str">
        <f t="shared" si="36"/>
        <v/>
      </c>
      <c r="C153" s="3" t="str">
        <f t="shared" si="49"/>
        <v/>
      </c>
      <c r="D153" s="10" t="str">
        <f t="shared" si="50"/>
        <v/>
      </c>
      <c r="E153" s="6" t="str">
        <f t="shared" si="37"/>
        <v/>
      </c>
      <c r="F153" s="6" t="str">
        <f t="shared" si="38"/>
        <v/>
      </c>
      <c r="G153" s="6" t="str">
        <f t="shared" si="39"/>
        <v/>
      </c>
      <c r="H153" s="6" t="str">
        <f t="shared" si="40"/>
        <v/>
      </c>
      <c r="I153" s="6" t="str">
        <f t="shared" si="41"/>
        <v/>
      </c>
      <c r="J153" s="6" t="str">
        <f t="shared" si="51"/>
        <v/>
      </c>
      <c r="K153" s="6" t="str">
        <f t="shared" si="42"/>
        <v/>
      </c>
      <c r="L153" s="10" t="str">
        <f t="shared" si="43"/>
        <v/>
      </c>
      <c r="M153" s="10" t="str">
        <f t="shared" si="44"/>
        <v/>
      </c>
      <c r="N153" s="10" t="str">
        <f t="shared" si="45"/>
        <v/>
      </c>
      <c r="O153" s="10" t="str">
        <f t="shared" si="46"/>
        <v/>
      </c>
      <c r="P153" s="10"/>
      <c r="Q153" s="11" t="str">
        <f t="shared" si="47"/>
        <v/>
      </c>
      <c r="R153" s="11" t="str">
        <f t="shared" si="48"/>
        <v/>
      </c>
      <c r="S153" s="11" t="str">
        <f t="shared" si="52"/>
        <v/>
      </c>
      <c r="T153" s="11" t="str">
        <f t="shared" si="53"/>
        <v/>
      </c>
    </row>
    <row r="154" spans="2:20" x14ac:dyDescent="0.25">
      <c r="B154" s="2" t="str">
        <f t="shared" si="36"/>
        <v/>
      </c>
      <c r="C154" s="3" t="str">
        <f t="shared" si="49"/>
        <v/>
      </c>
      <c r="D154" s="10" t="str">
        <f t="shared" si="50"/>
        <v/>
      </c>
      <c r="E154" s="6" t="str">
        <f t="shared" si="37"/>
        <v/>
      </c>
      <c r="F154" s="6" t="str">
        <f t="shared" si="38"/>
        <v/>
      </c>
      <c r="G154" s="6" t="str">
        <f t="shared" si="39"/>
        <v/>
      </c>
      <c r="H154" s="6" t="str">
        <f t="shared" si="40"/>
        <v/>
      </c>
      <c r="I154" s="6" t="str">
        <f t="shared" si="41"/>
        <v/>
      </c>
      <c r="J154" s="6" t="str">
        <f t="shared" si="51"/>
        <v/>
      </c>
      <c r="K154" s="6" t="str">
        <f t="shared" si="42"/>
        <v/>
      </c>
      <c r="L154" s="10" t="str">
        <f t="shared" si="43"/>
        <v/>
      </c>
      <c r="M154" s="10" t="str">
        <f t="shared" si="44"/>
        <v/>
      </c>
      <c r="N154" s="10" t="str">
        <f t="shared" si="45"/>
        <v/>
      </c>
      <c r="O154" s="10" t="str">
        <f t="shared" si="46"/>
        <v/>
      </c>
      <c r="P154" s="10"/>
      <c r="Q154" s="11" t="str">
        <f t="shared" si="47"/>
        <v/>
      </c>
      <c r="R154" s="11" t="str">
        <f t="shared" si="48"/>
        <v/>
      </c>
      <c r="S154" s="11" t="str">
        <f t="shared" si="52"/>
        <v/>
      </c>
      <c r="T154" s="11" t="str">
        <f t="shared" si="53"/>
        <v/>
      </c>
    </row>
    <row r="155" spans="2:20" x14ac:dyDescent="0.25">
      <c r="B155" s="2" t="str">
        <f t="shared" si="36"/>
        <v/>
      </c>
      <c r="C155" s="3" t="str">
        <f t="shared" si="49"/>
        <v/>
      </c>
      <c r="D155" s="10" t="str">
        <f t="shared" si="50"/>
        <v/>
      </c>
      <c r="E155" s="6" t="str">
        <f t="shared" si="37"/>
        <v/>
      </c>
      <c r="F155" s="6" t="str">
        <f t="shared" si="38"/>
        <v/>
      </c>
      <c r="G155" s="6" t="str">
        <f t="shared" si="39"/>
        <v/>
      </c>
      <c r="H155" s="6" t="str">
        <f t="shared" si="40"/>
        <v/>
      </c>
      <c r="I155" s="6" t="str">
        <f t="shared" si="41"/>
        <v/>
      </c>
      <c r="J155" s="6" t="str">
        <f t="shared" si="51"/>
        <v/>
      </c>
      <c r="K155" s="6" t="str">
        <f t="shared" si="42"/>
        <v/>
      </c>
      <c r="L155" s="10" t="str">
        <f t="shared" si="43"/>
        <v/>
      </c>
      <c r="M155" s="10" t="str">
        <f t="shared" si="44"/>
        <v/>
      </c>
      <c r="N155" s="10" t="str">
        <f t="shared" si="45"/>
        <v/>
      </c>
      <c r="O155" s="10" t="str">
        <f t="shared" si="46"/>
        <v/>
      </c>
      <c r="P155" s="10"/>
      <c r="Q155" s="11" t="str">
        <f t="shared" si="47"/>
        <v/>
      </c>
      <c r="R155" s="11" t="str">
        <f t="shared" si="48"/>
        <v/>
      </c>
      <c r="S155" s="11" t="str">
        <f t="shared" si="52"/>
        <v/>
      </c>
      <c r="T155" s="11" t="str">
        <f t="shared" si="53"/>
        <v/>
      </c>
    </row>
    <row r="156" spans="2:20" x14ac:dyDescent="0.25">
      <c r="B156" s="2" t="str">
        <f t="shared" si="36"/>
        <v/>
      </c>
      <c r="C156" s="3" t="str">
        <f t="shared" si="49"/>
        <v/>
      </c>
      <c r="D156" s="10" t="str">
        <f t="shared" si="50"/>
        <v/>
      </c>
      <c r="E156" s="6" t="str">
        <f t="shared" si="37"/>
        <v/>
      </c>
      <c r="F156" s="6" t="str">
        <f t="shared" si="38"/>
        <v/>
      </c>
      <c r="G156" s="6" t="str">
        <f t="shared" si="39"/>
        <v/>
      </c>
      <c r="H156" s="6" t="str">
        <f t="shared" si="40"/>
        <v/>
      </c>
      <c r="I156" s="6" t="str">
        <f t="shared" si="41"/>
        <v/>
      </c>
      <c r="J156" s="6" t="str">
        <f t="shared" si="51"/>
        <v/>
      </c>
      <c r="K156" s="6" t="str">
        <f t="shared" si="42"/>
        <v/>
      </c>
      <c r="L156" s="10" t="str">
        <f t="shared" si="43"/>
        <v/>
      </c>
      <c r="M156" s="10" t="str">
        <f t="shared" si="44"/>
        <v/>
      </c>
      <c r="N156" s="10" t="str">
        <f t="shared" si="45"/>
        <v/>
      </c>
      <c r="O156" s="10" t="str">
        <f t="shared" si="46"/>
        <v/>
      </c>
      <c r="P156" s="10"/>
      <c r="Q156" s="11" t="str">
        <f t="shared" si="47"/>
        <v/>
      </c>
      <c r="R156" s="11" t="str">
        <f t="shared" si="48"/>
        <v/>
      </c>
      <c r="S156" s="11" t="str">
        <f t="shared" si="52"/>
        <v/>
      </c>
      <c r="T156" s="11" t="str">
        <f t="shared" si="53"/>
        <v/>
      </c>
    </row>
    <row r="157" spans="2:20" x14ac:dyDescent="0.25">
      <c r="B157" s="2" t="str">
        <f t="shared" si="36"/>
        <v/>
      </c>
      <c r="C157" s="3" t="str">
        <f t="shared" si="49"/>
        <v/>
      </c>
      <c r="D157" s="10" t="str">
        <f t="shared" si="50"/>
        <v/>
      </c>
      <c r="E157" s="6" t="str">
        <f t="shared" si="37"/>
        <v/>
      </c>
      <c r="F157" s="6" t="str">
        <f t="shared" si="38"/>
        <v/>
      </c>
      <c r="G157" s="6" t="str">
        <f t="shared" si="39"/>
        <v/>
      </c>
      <c r="H157" s="6" t="str">
        <f t="shared" si="40"/>
        <v/>
      </c>
      <c r="I157" s="6" t="str">
        <f t="shared" si="41"/>
        <v/>
      </c>
      <c r="J157" s="6" t="str">
        <f t="shared" si="51"/>
        <v/>
      </c>
      <c r="K157" s="6" t="str">
        <f t="shared" si="42"/>
        <v/>
      </c>
      <c r="L157" s="10" t="str">
        <f t="shared" si="43"/>
        <v/>
      </c>
      <c r="M157" s="10" t="str">
        <f t="shared" si="44"/>
        <v/>
      </c>
      <c r="N157" s="10" t="str">
        <f t="shared" si="45"/>
        <v/>
      </c>
      <c r="O157" s="10" t="str">
        <f t="shared" si="46"/>
        <v/>
      </c>
      <c r="P157" s="10"/>
      <c r="Q157" s="11" t="str">
        <f t="shared" si="47"/>
        <v/>
      </c>
      <c r="R157" s="11" t="str">
        <f t="shared" si="48"/>
        <v/>
      </c>
      <c r="S157" s="11" t="str">
        <f t="shared" si="52"/>
        <v/>
      </c>
      <c r="T157" s="11" t="str">
        <f t="shared" si="53"/>
        <v/>
      </c>
    </row>
    <row r="158" spans="2:20" x14ac:dyDescent="0.25">
      <c r="B158" s="2" t="str">
        <f t="shared" si="36"/>
        <v/>
      </c>
      <c r="C158" s="3" t="str">
        <f t="shared" si="49"/>
        <v/>
      </c>
      <c r="D158" s="10" t="str">
        <f t="shared" si="50"/>
        <v/>
      </c>
      <c r="E158" s="6" t="str">
        <f t="shared" si="37"/>
        <v/>
      </c>
      <c r="F158" s="6" t="str">
        <f t="shared" si="38"/>
        <v/>
      </c>
      <c r="G158" s="6" t="str">
        <f t="shared" si="39"/>
        <v/>
      </c>
      <c r="H158" s="6" t="str">
        <f t="shared" si="40"/>
        <v/>
      </c>
      <c r="I158" s="6" t="str">
        <f t="shared" si="41"/>
        <v/>
      </c>
      <c r="J158" s="6" t="str">
        <f t="shared" si="51"/>
        <v/>
      </c>
      <c r="K158" s="6" t="str">
        <f t="shared" si="42"/>
        <v/>
      </c>
      <c r="L158" s="10" t="str">
        <f t="shared" si="43"/>
        <v/>
      </c>
      <c r="M158" s="10" t="str">
        <f t="shared" si="44"/>
        <v/>
      </c>
      <c r="N158" s="10" t="str">
        <f t="shared" si="45"/>
        <v/>
      </c>
      <c r="O158" s="10" t="str">
        <f t="shared" si="46"/>
        <v/>
      </c>
      <c r="P158" s="10"/>
      <c r="Q158" s="11" t="str">
        <f t="shared" si="47"/>
        <v/>
      </c>
      <c r="R158" s="11" t="str">
        <f t="shared" si="48"/>
        <v/>
      </c>
      <c r="S158" s="11" t="str">
        <f t="shared" si="52"/>
        <v/>
      </c>
      <c r="T158" s="11" t="str">
        <f t="shared" si="53"/>
        <v/>
      </c>
    </row>
    <row r="159" spans="2:20" x14ac:dyDescent="0.25">
      <c r="B159" s="2" t="str">
        <f t="shared" si="36"/>
        <v/>
      </c>
      <c r="C159" s="3" t="str">
        <f t="shared" si="49"/>
        <v/>
      </c>
      <c r="D159" s="10" t="str">
        <f t="shared" si="50"/>
        <v/>
      </c>
      <c r="E159" s="6" t="str">
        <f t="shared" si="37"/>
        <v/>
      </c>
      <c r="F159" s="6" t="str">
        <f t="shared" si="38"/>
        <v/>
      </c>
      <c r="G159" s="6" t="str">
        <f t="shared" si="39"/>
        <v/>
      </c>
      <c r="H159" s="6" t="str">
        <f t="shared" si="40"/>
        <v/>
      </c>
      <c r="I159" s="6" t="str">
        <f t="shared" si="41"/>
        <v/>
      </c>
      <c r="J159" s="6" t="str">
        <f t="shared" si="51"/>
        <v/>
      </c>
      <c r="K159" s="6" t="str">
        <f t="shared" si="42"/>
        <v/>
      </c>
      <c r="L159" s="10" t="str">
        <f t="shared" si="43"/>
        <v/>
      </c>
      <c r="M159" s="10" t="str">
        <f t="shared" si="44"/>
        <v/>
      </c>
      <c r="N159" s="10" t="str">
        <f t="shared" si="45"/>
        <v/>
      </c>
      <c r="O159" s="10" t="str">
        <f t="shared" si="46"/>
        <v/>
      </c>
      <c r="P159" s="10"/>
      <c r="Q159" s="11" t="str">
        <f t="shared" si="47"/>
        <v/>
      </c>
      <c r="R159" s="11" t="str">
        <f t="shared" si="48"/>
        <v/>
      </c>
      <c r="S159" s="11" t="str">
        <f t="shared" si="52"/>
        <v/>
      </c>
      <c r="T159" s="11" t="str">
        <f t="shared" si="53"/>
        <v/>
      </c>
    </row>
    <row r="160" spans="2:20" x14ac:dyDescent="0.25">
      <c r="B160" s="2" t="str">
        <f t="shared" si="36"/>
        <v/>
      </c>
      <c r="C160" s="3" t="str">
        <f t="shared" si="49"/>
        <v/>
      </c>
      <c r="D160" s="10" t="str">
        <f t="shared" si="50"/>
        <v/>
      </c>
      <c r="E160" s="6" t="str">
        <f t="shared" si="37"/>
        <v/>
      </c>
      <c r="F160" s="6" t="str">
        <f t="shared" si="38"/>
        <v/>
      </c>
      <c r="G160" s="6" t="str">
        <f t="shared" si="39"/>
        <v/>
      </c>
      <c r="H160" s="6" t="str">
        <f t="shared" si="40"/>
        <v/>
      </c>
      <c r="I160" s="6" t="str">
        <f t="shared" si="41"/>
        <v/>
      </c>
      <c r="J160" s="6" t="str">
        <f t="shared" si="51"/>
        <v/>
      </c>
      <c r="K160" s="6" t="str">
        <f t="shared" si="42"/>
        <v/>
      </c>
      <c r="L160" s="10" t="str">
        <f t="shared" si="43"/>
        <v/>
      </c>
      <c r="M160" s="10" t="str">
        <f t="shared" si="44"/>
        <v/>
      </c>
      <c r="N160" s="10" t="str">
        <f t="shared" si="45"/>
        <v/>
      </c>
      <c r="O160" s="10" t="str">
        <f t="shared" si="46"/>
        <v/>
      </c>
      <c r="P160" s="10"/>
      <c r="Q160" s="11" t="str">
        <f t="shared" si="47"/>
        <v/>
      </c>
      <c r="R160" s="11" t="str">
        <f t="shared" si="48"/>
        <v/>
      </c>
      <c r="S160" s="11" t="str">
        <f t="shared" si="52"/>
        <v/>
      </c>
      <c r="T160" s="11" t="str">
        <f t="shared" si="53"/>
        <v/>
      </c>
    </row>
    <row r="161" spans="2:20" x14ac:dyDescent="0.25">
      <c r="B161" s="2" t="str">
        <f t="shared" si="36"/>
        <v/>
      </c>
      <c r="C161" s="3" t="str">
        <f t="shared" si="49"/>
        <v/>
      </c>
      <c r="D161" s="10" t="str">
        <f t="shared" si="50"/>
        <v/>
      </c>
      <c r="E161" s="6" t="str">
        <f t="shared" si="37"/>
        <v/>
      </c>
      <c r="F161" s="6" t="str">
        <f t="shared" si="38"/>
        <v/>
      </c>
      <c r="G161" s="6" t="str">
        <f t="shared" si="39"/>
        <v/>
      </c>
      <c r="H161" s="6" t="str">
        <f t="shared" si="40"/>
        <v/>
      </c>
      <c r="I161" s="6" t="str">
        <f t="shared" si="41"/>
        <v/>
      </c>
      <c r="J161" s="6" t="str">
        <f t="shared" si="51"/>
        <v/>
      </c>
      <c r="K161" s="6" t="str">
        <f t="shared" si="42"/>
        <v/>
      </c>
      <c r="L161" s="10" t="str">
        <f t="shared" si="43"/>
        <v/>
      </c>
      <c r="M161" s="10" t="str">
        <f t="shared" si="44"/>
        <v/>
      </c>
      <c r="N161" s="10" t="str">
        <f t="shared" si="45"/>
        <v/>
      </c>
      <c r="O161" s="10" t="str">
        <f t="shared" si="46"/>
        <v/>
      </c>
      <c r="P161" s="10"/>
      <c r="Q161" s="11" t="str">
        <f t="shared" si="47"/>
        <v/>
      </c>
      <c r="R161" s="11" t="str">
        <f t="shared" si="48"/>
        <v/>
      </c>
      <c r="S161" s="11" t="str">
        <f t="shared" si="52"/>
        <v/>
      </c>
      <c r="T161" s="11" t="str">
        <f t="shared" si="53"/>
        <v/>
      </c>
    </row>
    <row r="162" spans="2:20" x14ac:dyDescent="0.25">
      <c r="B162" s="2" t="str">
        <f t="shared" si="36"/>
        <v/>
      </c>
      <c r="C162" s="3" t="str">
        <f t="shared" si="49"/>
        <v/>
      </c>
      <c r="D162" s="10" t="str">
        <f t="shared" si="50"/>
        <v/>
      </c>
      <c r="E162" s="6" t="str">
        <f t="shared" si="37"/>
        <v/>
      </c>
      <c r="F162" s="6" t="str">
        <f t="shared" si="38"/>
        <v/>
      </c>
      <c r="G162" s="6" t="str">
        <f t="shared" si="39"/>
        <v/>
      </c>
      <c r="H162" s="6" t="str">
        <f t="shared" si="40"/>
        <v/>
      </c>
      <c r="I162" s="6" t="str">
        <f t="shared" si="41"/>
        <v/>
      </c>
      <c r="J162" s="6" t="str">
        <f t="shared" si="51"/>
        <v/>
      </c>
      <c r="K162" s="6" t="str">
        <f t="shared" si="42"/>
        <v/>
      </c>
      <c r="L162" s="10" t="str">
        <f t="shared" si="43"/>
        <v/>
      </c>
      <c r="M162" s="10" t="str">
        <f t="shared" si="44"/>
        <v/>
      </c>
      <c r="N162" s="10" t="str">
        <f t="shared" si="45"/>
        <v/>
      </c>
      <c r="O162" s="10" t="str">
        <f t="shared" si="46"/>
        <v/>
      </c>
      <c r="P162" s="10"/>
      <c r="Q162" s="11" t="str">
        <f t="shared" si="47"/>
        <v/>
      </c>
      <c r="R162" s="11" t="str">
        <f t="shared" si="48"/>
        <v/>
      </c>
      <c r="S162" s="11" t="str">
        <f t="shared" si="52"/>
        <v/>
      </c>
      <c r="T162" s="11" t="str">
        <f t="shared" si="53"/>
        <v/>
      </c>
    </row>
    <row r="163" spans="2:20" x14ac:dyDescent="0.25">
      <c r="B163" s="2" t="str">
        <f t="shared" si="36"/>
        <v/>
      </c>
      <c r="C163" s="3" t="str">
        <f t="shared" si="49"/>
        <v/>
      </c>
      <c r="D163" s="10" t="str">
        <f t="shared" si="50"/>
        <v/>
      </c>
      <c r="E163" s="6" t="str">
        <f t="shared" si="37"/>
        <v/>
      </c>
      <c r="F163" s="6" t="str">
        <f t="shared" si="38"/>
        <v/>
      </c>
      <c r="G163" s="6" t="str">
        <f t="shared" si="39"/>
        <v/>
      </c>
      <c r="H163" s="6" t="str">
        <f t="shared" si="40"/>
        <v/>
      </c>
      <c r="I163" s="6" t="str">
        <f t="shared" si="41"/>
        <v/>
      </c>
      <c r="J163" s="6" t="str">
        <f t="shared" si="51"/>
        <v/>
      </c>
      <c r="K163" s="6" t="str">
        <f t="shared" si="42"/>
        <v/>
      </c>
      <c r="L163" s="10" t="str">
        <f t="shared" si="43"/>
        <v/>
      </c>
      <c r="M163" s="10" t="str">
        <f t="shared" si="44"/>
        <v/>
      </c>
      <c r="N163" s="10" t="str">
        <f t="shared" si="45"/>
        <v/>
      </c>
      <c r="O163" s="10" t="str">
        <f t="shared" si="46"/>
        <v/>
      </c>
      <c r="P163" s="10"/>
      <c r="Q163" s="11" t="str">
        <f t="shared" si="47"/>
        <v/>
      </c>
      <c r="R163" s="11" t="str">
        <f t="shared" si="48"/>
        <v/>
      </c>
      <c r="S163" s="11" t="str">
        <f t="shared" si="52"/>
        <v/>
      </c>
      <c r="T163" s="11" t="str">
        <f t="shared" si="53"/>
        <v/>
      </c>
    </row>
    <row r="164" spans="2:20" x14ac:dyDescent="0.25">
      <c r="B164" s="2" t="str">
        <f t="shared" si="36"/>
        <v/>
      </c>
      <c r="C164" s="3" t="str">
        <f t="shared" si="49"/>
        <v/>
      </c>
      <c r="D164" s="10" t="str">
        <f t="shared" si="50"/>
        <v/>
      </c>
      <c r="E164" s="6" t="str">
        <f t="shared" si="37"/>
        <v/>
      </c>
      <c r="F164" s="6" t="str">
        <f t="shared" si="38"/>
        <v/>
      </c>
      <c r="G164" s="6" t="str">
        <f t="shared" si="39"/>
        <v/>
      </c>
      <c r="H164" s="6" t="str">
        <f t="shared" si="40"/>
        <v/>
      </c>
      <c r="I164" s="6" t="str">
        <f t="shared" si="41"/>
        <v/>
      </c>
      <c r="J164" s="6" t="str">
        <f t="shared" si="51"/>
        <v/>
      </c>
      <c r="K164" s="6" t="str">
        <f t="shared" si="42"/>
        <v/>
      </c>
      <c r="L164" s="10" t="str">
        <f t="shared" si="43"/>
        <v/>
      </c>
      <c r="M164" s="10" t="str">
        <f t="shared" si="44"/>
        <v/>
      </c>
      <c r="N164" s="10" t="str">
        <f t="shared" si="45"/>
        <v/>
      </c>
      <c r="O164" s="10" t="str">
        <f t="shared" si="46"/>
        <v/>
      </c>
      <c r="P164" s="10"/>
      <c r="Q164" s="11" t="str">
        <f t="shared" si="47"/>
        <v/>
      </c>
      <c r="R164" s="11" t="str">
        <f t="shared" si="48"/>
        <v/>
      </c>
      <c r="S164" s="11" t="str">
        <f t="shared" si="52"/>
        <v/>
      </c>
      <c r="T164" s="11" t="str">
        <f t="shared" si="53"/>
        <v/>
      </c>
    </row>
    <row r="165" spans="2:20" x14ac:dyDescent="0.25">
      <c r="B165" s="2" t="str">
        <f t="shared" si="36"/>
        <v/>
      </c>
      <c r="C165" s="3" t="str">
        <f t="shared" si="49"/>
        <v/>
      </c>
      <c r="D165" s="10" t="str">
        <f t="shared" si="50"/>
        <v/>
      </c>
      <c r="E165" s="6" t="str">
        <f t="shared" si="37"/>
        <v/>
      </c>
      <c r="F165" s="6" t="str">
        <f t="shared" si="38"/>
        <v/>
      </c>
      <c r="G165" s="6" t="str">
        <f t="shared" si="39"/>
        <v/>
      </c>
      <c r="H165" s="6" t="str">
        <f t="shared" si="40"/>
        <v/>
      </c>
      <c r="I165" s="6" t="str">
        <f t="shared" si="41"/>
        <v/>
      </c>
      <c r="J165" s="6" t="str">
        <f t="shared" si="51"/>
        <v/>
      </c>
      <c r="K165" s="6" t="str">
        <f t="shared" si="42"/>
        <v/>
      </c>
      <c r="L165" s="10" t="str">
        <f t="shared" si="43"/>
        <v/>
      </c>
      <c r="M165" s="10" t="str">
        <f t="shared" si="44"/>
        <v/>
      </c>
      <c r="N165" s="10" t="str">
        <f t="shared" si="45"/>
        <v/>
      </c>
      <c r="O165" s="10" t="str">
        <f t="shared" si="46"/>
        <v/>
      </c>
      <c r="P165" s="10"/>
      <c r="Q165" s="11" t="str">
        <f t="shared" si="47"/>
        <v/>
      </c>
      <c r="R165" s="11" t="str">
        <f t="shared" si="48"/>
        <v/>
      </c>
      <c r="S165" s="11" t="str">
        <f t="shared" si="52"/>
        <v/>
      </c>
      <c r="T165" s="11" t="str">
        <f t="shared" si="53"/>
        <v/>
      </c>
    </row>
    <row r="166" spans="2:20" x14ac:dyDescent="0.25">
      <c r="B166" s="2" t="str">
        <f t="shared" si="36"/>
        <v/>
      </c>
      <c r="C166" s="3" t="str">
        <f t="shared" si="49"/>
        <v/>
      </c>
      <c r="D166" s="10" t="str">
        <f t="shared" si="50"/>
        <v/>
      </c>
      <c r="E166" s="6" t="str">
        <f t="shared" si="37"/>
        <v/>
      </c>
      <c r="F166" s="6" t="str">
        <f t="shared" si="38"/>
        <v/>
      </c>
      <c r="G166" s="6" t="str">
        <f t="shared" si="39"/>
        <v/>
      </c>
      <c r="H166" s="6" t="str">
        <f t="shared" si="40"/>
        <v/>
      </c>
      <c r="I166" s="6" t="str">
        <f t="shared" si="41"/>
        <v/>
      </c>
      <c r="J166" s="6" t="str">
        <f t="shared" si="51"/>
        <v/>
      </c>
      <c r="K166" s="6" t="str">
        <f t="shared" si="42"/>
        <v/>
      </c>
      <c r="L166" s="10" t="str">
        <f t="shared" si="43"/>
        <v/>
      </c>
      <c r="M166" s="10" t="str">
        <f t="shared" si="44"/>
        <v/>
      </c>
      <c r="N166" s="10" t="str">
        <f t="shared" si="45"/>
        <v/>
      </c>
      <c r="O166" s="10" t="str">
        <f t="shared" si="46"/>
        <v/>
      </c>
      <c r="P166" s="10"/>
      <c r="Q166" s="11" t="str">
        <f t="shared" si="47"/>
        <v/>
      </c>
      <c r="R166" s="11" t="str">
        <f t="shared" si="48"/>
        <v/>
      </c>
      <c r="S166" s="11" t="str">
        <f t="shared" si="52"/>
        <v/>
      </c>
      <c r="T166" s="11" t="str">
        <f t="shared" si="53"/>
        <v/>
      </c>
    </row>
    <row r="167" spans="2:20" x14ac:dyDescent="0.25">
      <c r="B167" s="2" t="str">
        <f t="shared" si="36"/>
        <v/>
      </c>
      <c r="C167" s="3" t="str">
        <f t="shared" si="49"/>
        <v/>
      </c>
      <c r="D167" s="10" t="str">
        <f t="shared" si="50"/>
        <v/>
      </c>
      <c r="E167" s="6" t="str">
        <f t="shared" si="37"/>
        <v/>
      </c>
      <c r="F167" s="6" t="str">
        <f t="shared" si="38"/>
        <v/>
      </c>
      <c r="G167" s="6" t="str">
        <f t="shared" si="39"/>
        <v/>
      </c>
      <c r="H167" s="6" t="str">
        <f t="shared" si="40"/>
        <v/>
      </c>
      <c r="I167" s="6" t="str">
        <f t="shared" si="41"/>
        <v/>
      </c>
      <c r="J167" s="6" t="str">
        <f t="shared" si="51"/>
        <v/>
      </c>
      <c r="K167" s="6" t="str">
        <f t="shared" si="42"/>
        <v/>
      </c>
      <c r="L167" s="10" t="str">
        <f t="shared" si="43"/>
        <v/>
      </c>
      <c r="M167" s="10" t="str">
        <f t="shared" si="44"/>
        <v/>
      </c>
      <c r="N167" s="10" t="str">
        <f t="shared" si="45"/>
        <v/>
      </c>
      <c r="O167" s="10" t="str">
        <f t="shared" si="46"/>
        <v/>
      </c>
      <c r="P167" s="10"/>
      <c r="Q167" s="11" t="str">
        <f t="shared" si="47"/>
        <v/>
      </c>
      <c r="R167" s="11" t="str">
        <f t="shared" si="48"/>
        <v/>
      </c>
      <c r="S167" s="11" t="str">
        <f t="shared" si="52"/>
        <v/>
      </c>
      <c r="T167" s="11" t="str">
        <f t="shared" si="53"/>
        <v/>
      </c>
    </row>
    <row r="168" spans="2:20" x14ac:dyDescent="0.25">
      <c r="B168" s="2" t="str">
        <f t="shared" si="36"/>
        <v/>
      </c>
      <c r="C168" s="3" t="str">
        <f t="shared" si="49"/>
        <v/>
      </c>
      <c r="D168" s="10" t="str">
        <f t="shared" si="50"/>
        <v/>
      </c>
      <c r="E168" s="6" t="str">
        <f t="shared" si="37"/>
        <v/>
      </c>
      <c r="F168" s="6" t="str">
        <f t="shared" si="38"/>
        <v/>
      </c>
      <c r="G168" s="6" t="str">
        <f t="shared" si="39"/>
        <v/>
      </c>
      <c r="H168" s="6" t="str">
        <f t="shared" si="40"/>
        <v/>
      </c>
      <c r="I168" s="6" t="str">
        <f t="shared" si="41"/>
        <v/>
      </c>
      <c r="J168" s="6" t="str">
        <f t="shared" si="51"/>
        <v/>
      </c>
      <c r="K168" s="6" t="str">
        <f t="shared" si="42"/>
        <v/>
      </c>
      <c r="L168" s="10" t="str">
        <f t="shared" si="43"/>
        <v/>
      </c>
      <c r="M168" s="10" t="str">
        <f t="shared" si="44"/>
        <v/>
      </c>
      <c r="N168" s="10" t="str">
        <f t="shared" si="45"/>
        <v/>
      </c>
      <c r="O168" s="10" t="str">
        <f t="shared" si="46"/>
        <v/>
      </c>
      <c r="P168" s="10"/>
      <c r="Q168" s="11" t="str">
        <f t="shared" si="47"/>
        <v/>
      </c>
      <c r="R168" s="11" t="str">
        <f t="shared" si="48"/>
        <v/>
      </c>
      <c r="S168" s="11" t="str">
        <f t="shared" si="52"/>
        <v/>
      </c>
      <c r="T168" s="11" t="str">
        <f t="shared" si="53"/>
        <v/>
      </c>
    </row>
    <row r="169" spans="2:20" x14ac:dyDescent="0.25">
      <c r="B169" s="2" t="str">
        <f t="shared" si="36"/>
        <v/>
      </c>
      <c r="C169" s="3" t="str">
        <f t="shared" si="49"/>
        <v/>
      </c>
      <c r="D169" s="10" t="str">
        <f t="shared" si="50"/>
        <v/>
      </c>
      <c r="E169" s="6" t="str">
        <f t="shared" si="37"/>
        <v/>
      </c>
      <c r="F169" s="6" t="str">
        <f t="shared" si="38"/>
        <v/>
      </c>
      <c r="G169" s="6" t="str">
        <f t="shared" si="39"/>
        <v/>
      </c>
      <c r="H169" s="6" t="str">
        <f t="shared" si="40"/>
        <v/>
      </c>
      <c r="I169" s="6" t="str">
        <f t="shared" si="41"/>
        <v/>
      </c>
      <c r="J169" s="6" t="str">
        <f t="shared" si="51"/>
        <v/>
      </c>
      <c r="K169" s="6" t="str">
        <f t="shared" si="42"/>
        <v/>
      </c>
      <c r="L169" s="10" t="str">
        <f t="shared" si="43"/>
        <v/>
      </c>
      <c r="M169" s="10" t="str">
        <f t="shared" si="44"/>
        <v/>
      </c>
      <c r="N169" s="10" t="str">
        <f t="shared" si="45"/>
        <v/>
      </c>
      <c r="O169" s="10" t="str">
        <f t="shared" si="46"/>
        <v/>
      </c>
      <c r="P169" s="10"/>
      <c r="Q169" s="11" t="str">
        <f t="shared" si="47"/>
        <v/>
      </c>
      <c r="R169" s="11" t="str">
        <f t="shared" si="48"/>
        <v/>
      </c>
      <c r="S169" s="11" t="str">
        <f t="shared" si="52"/>
        <v/>
      </c>
      <c r="T169" s="11" t="str">
        <f t="shared" si="53"/>
        <v/>
      </c>
    </row>
    <row r="170" spans="2:20" x14ac:dyDescent="0.25">
      <c r="B170" s="2" t="str">
        <f t="shared" si="36"/>
        <v/>
      </c>
      <c r="C170" s="3" t="str">
        <f t="shared" si="49"/>
        <v/>
      </c>
      <c r="D170" s="10" t="str">
        <f t="shared" si="50"/>
        <v/>
      </c>
      <c r="E170" s="6" t="str">
        <f t="shared" si="37"/>
        <v/>
      </c>
      <c r="F170" s="6" t="str">
        <f t="shared" si="38"/>
        <v/>
      </c>
      <c r="G170" s="6" t="str">
        <f t="shared" si="39"/>
        <v/>
      </c>
      <c r="H170" s="6" t="str">
        <f t="shared" si="40"/>
        <v/>
      </c>
      <c r="I170" s="6" t="str">
        <f t="shared" si="41"/>
        <v/>
      </c>
      <c r="J170" s="6" t="str">
        <f t="shared" si="51"/>
        <v/>
      </c>
      <c r="K170" s="6" t="str">
        <f t="shared" si="42"/>
        <v/>
      </c>
      <c r="L170" s="10" t="str">
        <f t="shared" si="43"/>
        <v/>
      </c>
      <c r="M170" s="10" t="str">
        <f t="shared" si="44"/>
        <v/>
      </c>
      <c r="N170" s="10" t="str">
        <f t="shared" si="45"/>
        <v/>
      </c>
      <c r="O170" s="10" t="str">
        <f t="shared" si="46"/>
        <v/>
      </c>
      <c r="P170" s="10"/>
      <c r="Q170" s="11" t="str">
        <f t="shared" si="47"/>
        <v/>
      </c>
      <c r="R170" s="11" t="str">
        <f t="shared" si="48"/>
        <v/>
      </c>
      <c r="S170" s="11" t="str">
        <f t="shared" si="52"/>
        <v/>
      </c>
      <c r="T170" s="11" t="str">
        <f t="shared" si="53"/>
        <v/>
      </c>
    </row>
    <row r="171" spans="2:20" x14ac:dyDescent="0.25">
      <c r="B171" s="2" t="str">
        <f t="shared" si="36"/>
        <v/>
      </c>
      <c r="C171" s="3" t="str">
        <f t="shared" si="49"/>
        <v/>
      </c>
      <c r="D171" s="10" t="str">
        <f t="shared" si="50"/>
        <v/>
      </c>
      <c r="E171" s="6" t="str">
        <f t="shared" si="37"/>
        <v/>
      </c>
      <c r="F171" s="6" t="str">
        <f t="shared" si="38"/>
        <v/>
      </c>
      <c r="G171" s="6" t="str">
        <f t="shared" si="39"/>
        <v/>
      </c>
      <c r="H171" s="6" t="str">
        <f t="shared" si="40"/>
        <v/>
      </c>
      <c r="I171" s="6" t="str">
        <f t="shared" si="41"/>
        <v/>
      </c>
      <c r="J171" s="6" t="str">
        <f t="shared" si="51"/>
        <v/>
      </c>
      <c r="K171" s="6" t="str">
        <f t="shared" si="42"/>
        <v/>
      </c>
      <c r="L171" s="10" t="str">
        <f t="shared" si="43"/>
        <v/>
      </c>
      <c r="M171" s="10" t="str">
        <f t="shared" si="44"/>
        <v/>
      </c>
      <c r="N171" s="10" t="str">
        <f t="shared" si="45"/>
        <v/>
      </c>
      <c r="O171" s="10" t="str">
        <f t="shared" si="46"/>
        <v/>
      </c>
      <c r="P171" s="10"/>
      <c r="Q171" s="11" t="str">
        <f t="shared" si="47"/>
        <v/>
      </c>
      <c r="R171" s="11" t="str">
        <f t="shared" si="48"/>
        <v/>
      </c>
      <c r="S171" s="11" t="str">
        <f t="shared" si="52"/>
        <v/>
      </c>
      <c r="T171" s="11" t="str">
        <f t="shared" si="53"/>
        <v/>
      </c>
    </row>
    <row r="172" spans="2:20" x14ac:dyDescent="0.25">
      <c r="B172" s="2" t="str">
        <f t="shared" si="36"/>
        <v/>
      </c>
      <c r="C172" s="3" t="str">
        <f t="shared" si="49"/>
        <v/>
      </c>
      <c r="D172" s="10" t="str">
        <f t="shared" si="50"/>
        <v/>
      </c>
      <c r="E172" s="6" t="str">
        <f t="shared" si="37"/>
        <v/>
      </c>
      <c r="F172" s="6" t="str">
        <f t="shared" si="38"/>
        <v/>
      </c>
      <c r="G172" s="6" t="str">
        <f t="shared" si="39"/>
        <v/>
      </c>
      <c r="H172" s="6" t="str">
        <f t="shared" si="40"/>
        <v/>
      </c>
      <c r="I172" s="6" t="str">
        <f t="shared" si="41"/>
        <v/>
      </c>
      <c r="J172" s="6" t="str">
        <f t="shared" si="51"/>
        <v/>
      </c>
      <c r="K172" s="6" t="str">
        <f t="shared" si="42"/>
        <v/>
      </c>
      <c r="L172" s="10" t="str">
        <f t="shared" si="43"/>
        <v/>
      </c>
      <c r="M172" s="10" t="str">
        <f t="shared" si="44"/>
        <v/>
      </c>
      <c r="N172" s="10" t="str">
        <f t="shared" si="45"/>
        <v/>
      </c>
      <c r="O172" s="10" t="str">
        <f t="shared" si="46"/>
        <v/>
      </c>
      <c r="P172" s="10"/>
      <c r="Q172" s="11" t="str">
        <f t="shared" si="47"/>
        <v/>
      </c>
      <c r="R172" s="11" t="str">
        <f t="shared" si="48"/>
        <v/>
      </c>
      <c r="S172" s="11" t="str">
        <f t="shared" si="52"/>
        <v/>
      </c>
      <c r="T172" s="11" t="str">
        <f t="shared" si="53"/>
        <v/>
      </c>
    </row>
    <row r="173" spans="2:20" x14ac:dyDescent="0.25">
      <c r="B173" s="2" t="str">
        <f t="shared" si="36"/>
        <v/>
      </c>
      <c r="C173" s="3" t="str">
        <f t="shared" si="49"/>
        <v/>
      </c>
      <c r="D173" s="10" t="str">
        <f t="shared" si="50"/>
        <v/>
      </c>
      <c r="E173" s="6" t="str">
        <f t="shared" si="37"/>
        <v/>
      </c>
      <c r="F173" s="6" t="str">
        <f t="shared" si="38"/>
        <v/>
      </c>
      <c r="G173" s="6" t="str">
        <f t="shared" si="39"/>
        <v/>
      </c>
      <c r="H173" s="6" t="str">
        <f t="shared" si="40"/>
        <v/>
      </c>
      <c r="I173" s="6" t="str">
        <f t="shared" si="41"/>
        <v/>
      </c>
      <c r="J173" s="6" t="str">
        <f t="shared" si="51"/>
        <v/>
      </c>
      <c r="K173" s="6" t="str">
        <f t="shared" si="42"/>
        <v/>
      </c>
      <c r="L173" s="10" t="str">
        <f t="shared" si="43"/>
        <v/>
      </c>
      <c r="M173" s="10" t="str">
        <f t="shared" si="44"/>
        <v/>
      </c>
      <c r="N173" s="10" t="str">
        <f t="shared" si="45"/>
        <v/>
      </c>
      <c r="O173" s="10" t="str">
        <f t="shared" si="46"/>
        <v/>
      </c>
      <c r="P173" s="10"/>
      <c r="Q173" s="11" t="str">
        <f t="shared" si="47"/>
        <v/>
      </c>
      <c r="R173" s="11" t="str">
        <f t="shared" si="48"/>
        <v/>
      </c>
      <c r="S173" s="11" t="str">
        <f t="shared" si="52"/>
        <v/>
      </c>
      <c r="T173" s="11" t="str">
        <f t="shared" si="53"/>
        <v/>
      </c>
    </row>
    <row r="174" spans="2:20" x14ac:dyDescent="0.25">
      <c r="B174" s="2" t="str">
        <f t="shared" si="36"/>
        <v/>
      </c>
      <c r="C174" s="3" t="str">
        <f t="shared" si="49"/>
        <v/>
      </c>
      <c r="D174" s="10" t="str">
        <f t="shared" si="50"/>
        <v/>
      </c>
      <c r="E174" s="6" t="str">
        <f t="shared" si="37"/>
        <v/>
      </c>
      <c r="F174" s="6" t="str">
        <f t="shared" si="38"/>
        <v/>
      </c>
      <c r="G174" s="6" t="str">
        <f t="shared" si="39"/>
        <v/>
      </c>
      <c r="H174" s="6" t="str">
        <f t="shared" si="40"/>
        <v/>
      </c>
      <c r="I174" s="6" t="str">
        <f t="shared" si="41"/>
        <v/>
      </c>
      <c r="J174" s="6" t="str">
        <f t="shared" si="51"/>
        <v/>
      </c>
      <c r="K174" s="6" t="str">
        <f t="shared" si="42"/>
        <v/>
      </c>
      <c r="L174" s="10" t="str">
        <f t="shared" si="43"/>
        <v/>
      </c>
      <c r="M174" s="10" t="str">
        <f t="shared" si="44"/>
        <v/>
      </c>
      <c r="N174" s="10" t="str">
        <f t="shared" si="45"/>
        <v/>
      </c>
      <c r="O174" s="10" t="str">
        <f t="shared" si="46"/>
        <v/>
      </c>
      <c r="P174" s="10"/>
      <c r="Q174" s="11" t="str">
        <f t="shared" si="47"/>
        <v/>
      </c>
      <c r="R174" s="11" t="str">
        <f t="shared" si="48"/>
        <v/>
      </c>
      <c r="S174" s="11" t="str">
        <f t="shared" si="52"/>
        <v/>
      </c>
      <c r="T174" s="11" t="str">
        <f t="shared" si="53"/>
        <v/>
      </c>
    </row>
    <row r="175" spans="2:20" x14ac:dyDescent="0.25">
      <c r="B175" s="2" t="str">
        <f t="shared" si="36"/>
        <v/>
      </c>
      <c r="C175" s="3" t="str">
        <f t="shared" si="49"/>
        <v/>
      </c>
      <c r="D175" s="10" t="str">
        <f t="shared" si="50"/>
        <v/>
      </c>
      <c r="E175" s="6" t="str">
        <f t="shared" si="37"/>
        <v/>
      </c>
      <c r="F175" s="6" t="str">
        <f t="shared" si="38"/>
        <v/>
      </c>
      <c r="G175" s="6" t="str">
        <f t="shared" si="39"/>
        <v/>
      </c>
      <c r="H175" s="6" t="str">
        <f t="shared" si="40"/>
        <v/>
      </c>
      <c r="I175" s="6" t="str">
        <f t="shared" si="41"/>
        <v/>
      </c>
      <c r="J175" s="6" t="str">
        <f t="shared" si="51"/>
        <v/>
      </c>
      <c r="K175" s="6" t="str">
        <f t="shared" si="42"/>
        <v/>
      </c>
      <c r="L175" s="10" t="str">
        <f t="shared" si="43"/>
        <v/>
      </c>
      <c r="M175" s="10" t="str">
        <f t="shared" si="44"/>
        <v/>
      </c>
      <c r="N175" s="10" t="str">
        <f t="shared" si="45"/>
        <v/>
      </c>
      <c r="O175" s="10" t="str">
        <f t="shared" si="46"/>
        <v/>
      </c>
      <c r="P175" s="10"/>
      <c r="Q175" s="11" t="str">
        <f t="shared" si="47"/>
        <v/>
      </c>
      <c r="R175" s="11" t="str">
        <f t="shared" si="48"/>
        <v/>
      </c>
      <c r="S175" s="11" t="str">
        <f t="shared" si="52"/>
        <v/>
      </c>
      <c r="T175" s="11" t="str">
        <f t="shared" si="53"/>
        <v/>
      </c>
    </row>
    <row r="176" spans="2:20" x14ac:dyDescent="0.25">
      <c r="B176" s="2" t="str">
        <f t="shared" si="36"/>
        <v/>
      </c>
      <c r="C176" s="3" t="str">
        <f t="shared" si="49"/>
        <v/>
      </c>
      <c r="D176" s="10" t="str">
        <f t="shared" si="50"/>
        <v/>
      </c>
      <c r="E176" s="6" t="str">
        <f t="shared" si="37"/>
        <v/>
      </c>
      <c r="F176" s="6" t="str">
        <f t="shared" si="38"/>
        <v/>
      </c>
      <c r="G176" s="6" t="str">
        <f t="shared" si="39"/>
        <v/>
      </c>
      <c r="H176" s="6" t="str">
        <f t="shared" si="40"/>
        <v/>
      </c>
      <c r="I176" s="6" t="str">
        <f t="shared" si="41"/>
        <v/>
      </c>
      <c r="J176" s="6" t="str">
        <f t="shared" si="51"/>
        <v/>
      </c>
      <c r="K176" s="6" t="str">
        <f t="shared" si="42"/>
        <v/>
      </c>
      <c r="L176" s="10" t="str">
        <f t="shared" si="43"/>
        <v/>
      </c>
      <c r="M176" s="10" t="str">
        <f t="shared" si="44"/>
        <v/>
      </c>
      <c r="N176" s="10" t="str">
        <f t="shared" si="45"/>
        <v/>
      </c>
      <c r="O176" s="10" t="str">
        <f t="shared" si="46"/>
        <v/>
      </c>
      <c r="P176" s="10"/>
      <c r="Q176" s="11" t="str">
        <f t="shared" si="47"/>
        <v/>
      </c>
      <c r="R176" s="11" t="str">
        <f t="shared" si="48"/>
        <v/>
      </c>
      <c r="S176" s="11" t="str">
        <f t="shared" si="52"/>
        <v/>
      </c>
      <c r="T176" s="11" t="str">
        <f t="shared" si="53"/>
        <v/>
      </c>
    </row>
    <row r="177" spans="2:20" x14ac:dyDescent="0.25">
      <c r="B177" s="2" t="str">
        <f t="shared" si="36"/>
        <v/>
      </c>
      <c r="C177" s="3" t="str">
        <f t="shared" si="49"/>
        <v/>
      </c>
      <c r="D177" s="10" t="str">
        <f t="shared" si="50"/>
        <v/>
      </c>
      <c r="E177" s="6" t="str">
        <f t="shared" si="37"/>
        <v/>
      </c>
      <c r="F177" s="6" t="str">
        <f t="shared" si="38"/>
        <v/>
      </c>
      <c r="G177" s="6" t="str">
        <f t="shared" si="39"/>
        <v/>
      </c>
      <c r="H177" s="6" t="str">
        <f t="shared" si="40"/>
        <v/>
      </c>
      <c r="I177" s="6" t="str">
        <f t="shared" si="41"/>
        <v/>
      </c>
      <c r="J177" s="6" t="str">
        <f t="shared" si="51"/>
        <v/>
      </c>
      <c r="K177" s="6" t="str">
        <f t="shared" si="42"/>
        <v/>
      </c>
      <c r="L177" s="10" t="str">
        <f t="shared" si="43"/>
        <v/>
      </c>
      <c r="M177" s="10" t="str">
        <f t="shared" si="44"/>
        <v/>
      </c>
      <c r="N177" s="10" t="str">
        <f t="shared" si="45"/>
        <v/>
      </c>
      <c r="O177" s="10" t="str">
        <f t="shared" si="46"/>
        <v/>
      </c>
      <c r="P177" s="10"/>
      <c r="Q177" s="11" t="str">
        <f t="shared" si="47"/>
        <v/>
      </c>
      <c r="R177" s="11" t="str">
        <f t="shared" si="48"/>
        <v/>
      </c>
      <c r="S177" s="11" t="str">
        <f t="shared" si="52"/>
        <v/>
      </c>
      <c r="T177" s="11" t="str">
        <f t="shared" si="53"/>
        <v/>
      </c>
    </row>
    <row r="178" spans="2:20" x14ac:dyDescent="0.25">
      <c r="B178" s="2" t="str">
        <f t="shared" si="36"/>
        <v/>
      </c>
      <c r="C178" s="3" t="str">
        <f t="shared" si="49"/>
        <v/>
      </c>
      <c r="D178" s="10" t="str">
        <f t="shared" si="50"/>
        <v/>
      </c>
      <c r="E178" s="6" t="str">
        <f t="shared" si="37"/>
        <v/>
      </c>
      <c r="F178" s="6" t="str">
        <f t="shared" si="38"/>
        <v/>
      </c>
      <c r="G178" s="6" t="str">
        <f t="shared" si="39"/>
        <v/>
      </c>
      <c r="H178" s="6" t="str">
        <f t="shared" si="40"/>
        <v/>
      </c>
      <c r="I178" s="6" t="str">
        <f t="shared" si="41"/>
        <v/>
      </c>
      <c r="J178" s="6" t="str">
        <f t="shared" si="51"/>
        <v/>
      </c>
      <c r="K178" s="6" t="str">
        <f t="shared" si="42"/>
        <v/>
      </c>
      <c r="L178" s="10" t="str">
        <f t="shared" si="43"/>
        <v/>
      </c>
      <c r="M178" s="10" t="str">
        <f t="shared" si="44"/>
        <v/>
      </c>
      <c r="N178" s="10" t="str">
        <f t="shared" si="45"/>
        <v/>
      </c>
      <c r="O178" s="10" t="str">
        <f t="shared" si="46"/>
        <v/>
      </c>
      <c r="P178" s="10"/>
      <c r="Q178" s="11" t="str">
        <f t="shared" si="47"/>
        <v/>
      </c>
      <c r="R178" s="11" t="str">
        <f t="shared" si="48"/>
        <v/>
      </c>
      <c r="S178" s="11" t="str">
        <f t="shared" si="52"/>
        <v/>
      </c>
      <c r="T178" s="11" t="str">
        <f t="shared" si="53"/>
        <v/>
      </c>
    </row>
    <row r="179" spans="2:20" x14ac:dyDescent="0.25">
      <c r="B179" s="2" t="str">
        <f t="shared" si="36"/>
        <v/>
      </c>
      <c r="C179" s="3" t="str">
        <f t="shared" si="49"/>
        <v/>
      </c>
      <c r="D179" s="10" t="str">
        <f t="shared" si="50"/>
        <v/>
      </c>
      <c r="E179" s="6" t="str">
        <f t="shared" si="37"/>
        <v/>
      </c>
      <c r="F179" s="6" t="str">
        <f t="shared" si="38"/>
        <v/>
      </c>
      <c r="G179" s="6" t="str">
        <f t="shared" si="39"/>
        <v/>
      </c>
      <c r="H179" s="6" t="str">
        <f t="shared" si="40"/>
        <v/>
      </c>
      <c r="I179" s="6" t="str">
        <f t="shared" si="41"/>
        <v/>
      </c>
      <c r="J179" s="6" t="str">
        <f t="shared" si="51"/>
        <v/>
      </c>
      <c r="K179" s="6" t="str">
        <f t="shared" si="42"/>
        <v/>
      </c>
      <c r="L179" s="10" t="str">
        <f t="shared" si="43"/>
        <v/>
      </c>
      <c r="M179" s="10" t="str">
        <f t="shared" si="44"/>
        <v/>
      </c>
      <c r="N179" s="10" t="str">
        <f t="shared" si="45"/>
        <v/>
      </c>
      <c r="O179" s="10" t="str">
        <f t="shared" si="46"/>
        <v/>
      </c>
      <c r="P179" s="10"/>
      <c r="Q179" s="11" t="str">
        <f t="shared" si="47"/>
        <v/>
      </c>
      <c r="R179" s="11" t="str">
        <f t="shared" si="48"/>
        <v/>
      </c>
      <c r="S179" s="11" t="str">
        <f t="shared" si="52"/>
        <v/>
      </c>
      <c r="T179" s="11" t="str">
        <f t="shared" si="53"/>
        <v/>
      </c>
    </row>
    <row r="180" spans="2:20" x14ac:dyDescent="0.25">
      <c r="B180" s="2" t="str">
        <f t="shared" si="36"/>
        <v/>
      </c>
      <c r="C180" s="3" t="str">
        <f t="shared" si="49"/>
        <v/>
      </c>
      <c r="D180" s="10" t="str">
        <f t="shared" si="50"/>
        <v/>
      </c>
      <c r="E180" s="6" t="str">
        <f t="shared" si="37"/>
        <v/>
      </c>
      <c r="F180" s="6" t="str">
        <f t="shared" si="38"/>
        <v/>
      </c>
      <c r="G180" s="6" t="str">
        <f t="shared" si="39"/>
        <v/>
      </c>
      <c r="H180" s="6" t="str">
        <f t="shared" si="40"/>
        <v/>
      </c>
      <c r="I180" s="6" t="str">
        <f t="shared" si="41"/>
        <v/>
      </c>
      <c r="J180" s="6" t="str">
        <f t="shared" si="51"/>
        <v/>
      </c>
      <c r="K180" s="6" t="str">
        <f t="shared" si="42"/>
        <v/>
      </c>
      <c r="L180" s="10" t="str">
        <f t="shared" si="43"/>
        <v/>
      </c>
      <c r="M180" s="10" t="str">
        <f t="shared" si="44"/>
        <v/>
      </c>
      <c r="N180" s="10" t="str">
        <f t="shared" si="45"/>
        <v/>
      </c>
      <c r="O180" s="10" t="str">
        <f t="shared" si="46"/>
        <v/>
      </c>
      <c r="P180" s="10"/>
      <c r="Q180" s="11" t="str">
        <f t="shared" si="47"/>
        <v/>
      </c>
      <c r="R180" s="11" t="str">
        <f t="shared" si="48"/>
        <v/>
      </c>
      <c r="S180" s="11" t="str">
        <f t="shared" si="52"/>
        <v/>
      </c>
      <c r="T180" s="11" t="str">
        <f t="shared" si="53"/>
        <v/>
      </c>
    </row>
    <row r="181" spans="2:20" x14ac:dyDescent="0.25">
      <c r="B181" s="2" t="str">
        <f t="shared" si="36"/>
        <v/>
      </c>
      <c r="C181" s="3" t="str">
        <f t="shared" si="49"/>
        <v/>
      </c>
      <c r="D181" s="10" t="str">
        <f t="shared" si="50"/>
        <v/>
      </c>
      <c r="E181" s="6" t="str">
        <f t="shared" si="37"/>
        <v/>
      </c>
      <c r="F181" s="6" t="str">
        <f t="shared" si="38"/>
        <v/>
      </c>
      <c r="G181" s="6" t="str">
        <f t="shared" si="39"/>
        <v/>
      </c>
      <c r="H181" s="6" t="str">
        <f t="shared" si="40"/>
        <v/>
      </c>
      <c r="I181" s="6" t="str">
        <f t="shared" si="41"/>
        <v/>
      </c>
      <c r="J181" s="6" t="str">
        <f t="shared" si="51"/>
        <v/>
      </c>
      <c r="K181" s="6" t="str">
        <f t="shared" si="42"/>
        <v/>
      </c>
      <c r="L181" s="10" t="str">
        <f t="shared" si="43"/>
        <v/>
      </c>
      <c r="M181" s="10" t="str">
        <f t="shared" si="44"/>
        <v/>
      </c>
      <c r="N181" s="10" t="str">
        <f t="shared" si="45"/>
        <v/>
      </c>
      <c r="O181" s="10" t="str">
        <f t="shared" si="46"/>
        <v/>
      </c>
      <c r="P181" s="10"/>
      <c r="Q181" s="11" t="str">
        <f t="shared" si="47"/>
        <v/>
      </c>
      <c r="R181" s="11" t="str">
        <f t="shared" si="48"/>
        <v/>
      </c>
      <c r="S181" s="11" t="str">
        <f t="shared" si="52"/>
        <v/>
      </c>
      <c r="T181" s="11" t="str">
        <f t="shared" si="53"/>
        <v/>
      </c>
    </row>
    <row r="182" spans="2:20" x14ac:dyDescent="0.25">
      <c r="B182" s="2" t="str">
        <f t="shared" si="36"/>
        <v/>
      </c>
      <c r="C182" s="3" t="str">
        <f t="shared" si="49"/>
        <v/>
      </c>
      <c r="D182" s="10" t="str">
        <f t="shared" si="50"/>
        <v/>
      </c>
      <c r="E182" s="6" t="str">
        <f t="shared" si="37"/>
        <v/>
      </c>
      <c r="F182" s="6" t="str">
        <f t="shared" si="38"/>
        <v/>
      </c>
      <c r="G182" s="6" t="str">
        <f t="shared" si="39"/>
        <v/>
      </c>
      <c r="H182" s="6" t="str">
        <f t="shared" si="40"/>
        <v/>
      </c>
      <c r="I182" s="6" t="str">
        <f t="shared" si="41"/>
        <v/>
      </c>
      <c r="J182" s="6" t="str">
        <f t="shared" si="51"/>
        <v/>
      </c>
      <c r="K182" s="6" t="str">
        <f t="shared" si="42"/>
        <v/>
      </c>
      <c r="L182" s="10" t="str">
        <f t="shared" si="43"/>
        <v/>
      </c>
      <c r="M182" s="10" t="str">
        <f t="shared" si="44"/>
        <v/>
      </c>
      <c r="N182" s="10" t="str">
        <f t="shared" si="45"/>
        <v/>
      </c>
      <c r="O182" s="10" t="str">
        <f t="shared" si="46"/>
        <v/>
      </c>
      <c r="P182" s="10"/>
      <c r="Q182" s="11" t="str">
        <f t="shared" si="47"/>
        <v/>
      </c>
      <c r="R182" s="11" t="str">
        <f t="shared" si="48"/>
        <v/>
      </c>
      <c r="S182" s="11" t="str">
        <f t="shared" si="52"/>
        <v/>
      </c>
      <c r="T182" s="11" t="str">
        <f t="shared" si="53"/>
        <v/>
      </c>
    </row>
    <row r="183" spans="2:20" x14ac:dyDescent="0.25">
      <c r="B183" s="2" t="str">
        <f t="shared" si="36"/>
        <v/>
      </c>
      <c r="C183" s="3" t="str">
        <f t="shared" si="49"/>
        <v/>
      </c>
      <c r="D183" s="10" t="str">
        <f t="shared" si="50"/>
        <v/>
      </c>
      <c r="E183" s="6" t="str">
        <f t="shared" si="37"/>
        <v/>
      </c>
      <c r="F183" s="6" t="str">
        <f t="shared" si="38"/>
        <v/>
      </c>
      <c r="G183" s="6" t="str">
        <f t="shared" si="39"/>
        <v/>
      </c>
      <c r="H183" s="6" t="str">
        <f t="shared" si="40"/>
        <v/>
      </c>
      <c r="I183" s="6" t="str">
        <f t="shared" si="41"/>
        <v/>
      </c>
      <c r="J183" s="6" t="str">
        <f t="shared" si="51"/>
        <v/>
      </c>
      <c r="K183" s="6" t="str">
        <f t="shared" si="42"/>
        <v/>
      </c>
      <c r="L183" s="10" t="str">
        <f t="shared" si="43"/>
        <v/>
      </c>
      <c r="M183" s="10" t="str">
        <f t="shared" si="44"/>
        <v/>
      </c>
      <c r="N183" s="10" t="str">
        <f t="shared" si="45"/>
        <v/>
      </c>
      <c r="O183" s="10" t="str">
        <f t="shared" si="46"/>
        <v/>
      </c>
      <c r="P183" s="10"/>
      <c r="Q183" s="11" t="str">
        <f t="shared" si="47"/>
        <v/>
      </c>
      <c r="R183" s="11" t="str">
        <f t="shared" si="48"/>
        <v/>
      </c>
      <c r="S183" s="11" t="str">
        <f t="shared" si="52"/>
        <v/>
      </c>
      <c r="T183" s="11" t="str">
        <f t="shared" si="53"/>
        <v/>
      </c>
    </row>
    <row r="184" spans="2:20" x14ac:dyDescent="0.25">
      <c r="B184" s="2" t="str">
        <f t="shared" si="36"/>
        <v/>
      </c>
      <c r="C184" s="3" t="str">
        <f t="shared" si="49"/>
        <v/>
      </c>
      <c r="D184" s="10" t="str">
        <f t="shared" si="50"/>
        <v/>
      </c>
      <c r="E184" s="6" t="str">
        <f t="shared" si="37"/>
        <v/>
      </c>
      <c r="F184" s="6" t="str">
        <f t="shared" si="38"/>
        <v/>
      </c>
      <c r="G184" s="6" t="str">
        <f t="shared" si="39"/>
        <v/>
      </c>
      <c r="H184" s="6" t="str">
        <f t="shared" si="40"/>
        <v/>
      </c>
      <c r="I184" s="6" t="str">
        <f t="shared" si="41"/>
        <v/>
      </c>
      <c r="J184" s="6" t="str">
        <f t="shared" si="51"/>
        <v/>
      </c>
      <c r="K184" s="6" t="str">
        <f t="shared" si="42"/>
        <v/>
      </c>
      <c r="L184" s="10" t="str">
        <f t="shared" si="43"/>
        <v/>
      </c>
      <c r="M184" s="10" t="str">
        <f t="shared" si="44"/>
        <v/>
      </c>
      <c r="N184" s="10" t="str">
        <f t="shared" si="45"/>
        <v/>
      </c>
      <c r="O184" s="10" t="str">
        <f t="shared" si="46"/>
        <v/>
      </c>
      <c r="P184" s="10"/>
      <c r="Q184" s="11" t="str">
        <f t="shared" si="47"/>
        <v/>
      </c>
      <c r="R184" s="11" t="str">
        <f t="shared" si="48"/>
        <v/>
      </c>
      <c r="S184" s="11" t="str">
        <f t="shared" si="52"/>
        <v/>
      </c>
      <c r="T184" s="11" t="str">
        <f t="shared" si="53"/>
        <v/>
      </c>
    </row>
    <row r="185" spans="2:20" x14ac:dyDescent="0.25">
      <c r="B185" s="2" t="str">
        <f t="shared" si="36"/>
        <v/>
      </c>
      <c r="C185" s="3" t="str">
        <f t="shared" si="49"/>
        <v/>
      </c>
      <c r="D185" s="10" t="str">
        <f t="shared" si="50"/>
        <v/>
      </c>
      <c r="E185" s="6" t="str">
        <f t="shared" si="37"/>
        <v/>
      </c>
      <c r="F185" s="6" t="str">
        <f t="shared" si="38"/>
        <v/>
      </c>
      <c r="G185" s="6" t="str">
        <f t="shared" si="39"/>
        <v/>
      </c>
      <c r="H185" s="6" t="str">
        <f t="shared" si="40"/>
        <v/>
      </c>
      <c r="I185" s="6" t="str">
        <f t="shared" si="41"/>
        <v/>
      </c>
      <c r="J185" s="6" t="str">
        <f t="shared" si="51"/>
        <v/>
      </c>
      <c r="K185" s="6" t="str">
        <f t="shared" si="42"/>
        <v/>
      </c>
      <c r="L185" s="10" t="str">
        <f t="shared" si="43"/>
        <v/>
      </c>
      <c r="M185" s="10" t="str">
        <f t="shared" si="44"/>
        <v/>
      </c>
      <c r="N185" s="10" t="str">
        <f t="shared" si="45"/>
        <v/>
      </c>
      <c r="O185" s="10" t="str">
        <f t="shared" si="46"/>
        <v/>
      </c>
      <c r="P185" s="10"/>
      <c r="Q185" s="11" t="str">
        <f t="shared" si="47"/>
        <v/>
      </c>
      <c r="R185" s="11" t="str">
        <f t="shared" si="48"/>
        <v/>
      </c>
      <c r="S185" s="11" t="str">
        <f t="shared" si="52"/>
        <v/>
      </c>
      <c r="T185" s="11" t="str">
        <f t="shared" si="53"/>
        <v/>
      </c>
    </row>
    <row r="186" spans="2:20" x14ac:dyDescent="0.25">
      <c r="B186" s="2" t="str">
        <f t="shared" si="36"/>
        <v/>
      </c>
      <c r="C186" s="3" t="str">
        <f t="shared" si="49"/>
        <v/>
      </c>
      <c r="D186" s="10" t="str">
        <f t="shared" si="50"/>
        <v/>
      </c>
      <c r="E186" s="6" t="str">
        <f t="shared" si="37"/>
        <v/>
      </c>
      <c r="F186" s="6" t="str">
        <f t="shared" si="38"/>
        <v/>
      </c>
      <c r="G186" s="6" t="str">
        <f t="shared" si="39"/>
        <v/>
      </c>
      <c r="H186" s="6" t="str">
        <f t="shared" si="40"/>
        <v/>
      </c>
      <c r="I186" s="6" t="str">
        <f t="shared" si="41"/>
        <v/>
      </c>
      <c r="J186" s="6" t="str">
        <f t="shared" si="51"/>
        <v/>
      </c>
      <c r="K186" s="6" t="str">
        <f t="shared" si="42"/>
        <v/>
      </c>
      <c r="L186" s="10" t="str">
        <f t="shared" si="43"/>
        <v/>
      </c>
      <c r="M186" s="10" t="str">
        <f t="shared" si="44"/>
        <v/>
      </c>
      <c r="N186" s="10" t="str">
        <f t="shared" si="45"/>
        <v/>
      </c>
      <c r="O186" s="10" t="str">
        <f t="shared" si="46"/>
        <v/>
      </c>
      <c r="P186" s="10"/>
      <c r="Q186" s="11" t="str">
        <f t="shared" si="47"/>
        <v/>
      </c>
      <c r="R186" s="11" t="str">
        <f t="shared" si="48"/>
        <v/>
      </c>
      <c r="S186" s="11" t="str">
        <f t="shared" si="52"/>
        <v/>
      </c>
      <c r="T186" s="11" t="str">
        <f t="shared" si="53"/>
        <v/>
      </c>
    </row>
    <row r="187" spans="2:20" x14ac:dyDescent="0.25">
      <c r="B187" s="2" t="str">
        <f t="shared" si="36"/>
        <v/>
      </c>
      <c r="C187" s="3" t="str">
        <f t="shared" si="49"/>
        <v/>
      </c>
      <c r="D187" s="10" t="str">
        <f t="shared" si="50"/>
        <v/>
      </c>
      <c r="E187" s="6" t="str">
        <f t="shared" si="37"/>
        <v/>
      </c>
      <c r="F187" s="6" t="str">
        <f t="shared" si="38"/>
        <v/>
      </c>
      <c r="G187" s="6" t="str">
        <f t="shared" si="39"/>
        <v/>
      </c>
      <c r="H187" s="6" t="str">
        <f t="shared" si="40"/>
        <v/>
      </c>
      <c r="I187" s="6" t="str">
        <f t="shared" si="41"/>
        <v/>
      </c>
      <c r="J187" s="6" t="str">
        <f t="shared" si="51"/>
        <v/>
      </c>
      <c r="K187" s="6" t="str">
        <f t="shared" si="42"/>
        <v/>
      </c>
      <c r="L187" s="10" t="str">
        <f t="shared" si="43"/>
        <v/>
      </c>
      <c r="M187" s="10" t="str">
        <f t="shared" si="44"/>
        <v/>
      </c>
      <c r="N187" s="10" t="str">
        <f t="shared" si="45"/>
        <v/>
      </c>
      <c r="O187" s="10" t="str">
        <f t="shared" si="46"/>
        <v/>
      </c>
      <c r="P187" s="10"/>
      <c r="Q187" s="11" t="str">
        <f t="shared" si="47"/>
        <v/>
      </c>
      <c r="R187" s="11" t="str">
        <f t="shared" si="48"/>
        <v/>
      </c>
      <c r="S187" s="11" t="str">
        <f t="shared" si="52"/>
        <v/>
      </c>
      <c r="T187" s="11" t="str">
        <f t="shared" si="53"/>
        <v/>
      </c>
    </row>
    <row r="188" spans="2:20" x14ac:dyDescent="0.25">
      <c r="B188" s="2" t="str">
        <f t="shared" si="36"/>
        <v/>
      </c>
      <c r="C188" s="3" t="str">
        <f t="shared" si="49"/>
        <v/>
      </c>
      <c r="D188" s="10" t="str">
        <f t="shared" si="50"/>
        <v/>
      </c>
      <c r="E188" s="6" t="str">
        <f t="shared" si="37"/>
        <v/>
      </c>
      <c r="F188" s="6" t="str">
        <f t="shared" si="38"/>
        <v/>
      </c>
      <c r="G188" s="6" t="str">
        <f t="shared" si="39"/>
        <v/>
      </c>
      <c r="H188" s="6" t="str">
        <f t="shared" si="40"/>
        <v/>
      </c>
      <c r="I188" s="6" t="str">
        <f t="shared" si="41"/>
        <v/>
      </c>
      <c r="J188" s="6" t="str">
        <f t="shared" si="51"/>
        <v/>
      </c>
      <c r="K188" s="6" t="str">
        <f t="shared" si="42"/>
        <v/>
      </c>
      <c r="L188" s="10" t="str">
        <f t="shared" si="43"/>
        <v/>
      </c>
      <c r="M188" s="10" t="str">
        <f t="shared" si="44"/>
        <v/>
      </c>
      <c r="N188" s="10" t="str">
        <f t="shared" si="45"/>
        <v/>
      </c>
      <c r="O188" s="10" t="str">
        <f t="shared" si="46"/>
        <v/>
      </c>
      <c r="P188" s="10"/>
      <c r="Q188" s="11" t="str">
        <f t="shared" si="47"/>
        <v/>
      </c>
      <c r="R188" s="11" t="str">
        <f t="shared" si="48"/>
        <v/>
      </c>
      <c r="S188" s="11" t="str">
        <f t="shared" si="52"/>
        <v/>
      </c>
      <c r="T188" s="11" t="str">
        <f t="shared" si="53"/>
        <v/>
      </c>
    </row>
    <row r="189" spans="2:20" x14ac:dyDescent="0.25">
      <c r="B189" s="2" t="str">
        <f t="shared" si="36"/>
        <v/>
      </c>
      <c r="C189" s="3" t="str">
        <f t="shared" si="49"/>
        <v/>
      </c>
      <c r="D189" s="10" t="str">
        <f t="shared" si="50"/>
        <v/>
      </c>
      <c r="E189" s="6" t="str">
        <f t="shared" si="37"/>
        <v/>
      </c>
      <c r="F189" s="6" t="str">
        <f t="shared" si="38"/>
        <v/>
      </c>
      <c r="G189" s="6" t="str">
        <f t="shared" si="39"/>
        <v/>
      </c>
      <c r="H189" s="6" t="str">
        <f t="shared" si="40"/>
        <v/>
      </c>
      <c r="I189" s="6" t="str">
        <f t="shared" si="41"/>
        <v/>
      </c>
      <c r="J189" s="6" t="str">
        <f t="shared" si="51"/>
        <v/>
      </c>
      <c r="K189" s="6" t="str">
        <f t="shared" si="42"/>
        <v/>
      </c>
      <c r="L189" s="10" t="str">
        <f t="shared" si="43"/>
        <v/>
      </c>
      <c r="M189" s="10" t="str">
        <f t="shared" si="44"/>
        <v/>
      </c>
      <c r="N189" s="10" t="str">
        <f t="shared" si="45"/>
        <v/>
      </c>
      <c r="O189" s="10" t="str">
        <f t="shared" si="46"/>
        <v/>
      </c>
      <c r="P189" s="10"/>
      <c r="Q189" s="11" t="str">
        <f t="shared" si="47"/>
        <v/>
      </c>
      <c r="R189" s="11" t="str">
        <f t="shared" si="48"/>
        <v/>
      </c>
      <c r="S189" s="11" t="str">
        <f t="shared" si="52"/>
        <v/>
      </c>
      <c r="T189" s="11" t="str">
        <f t="shared" si="53"/>
        <v/>
      </c>
    </row>
    <row r="190" spans="2:20" x14ac:dyDescent="0.25">
      <c r="B190" s="2" t="str">
        <f t="shared" si="36"/>
        <v/>
      </c>
      <c r="C190" s="3" t="str">
        <f t="shared" si="49"/>
        <v/>
      </c>
      <c r="D190" s="10" t="str">
        <f t="shared" si="50"/>
        <v/>
      </c>
      <c r="E190" s="6" t="str">
        <f t="shared" si="37"/>
        <v/>
      </c>
      <c r="F190" s="6" t="str">
        <f t="shared" si="38"/>
        <v/>
      </c>
      <c r="G190" s="6" t="str">
        <f t="shared" si="39"/>
        <v/>
      </c>
      <c r="H190" s="6" t="str">
        <f t="shared" si="40"/>
        <v/>
      </c>
      <c r="I190" s="6" t="str">
        <f t="shared" si="41"/>
        <v/>
      </c>
      <c r="J190" s="6" t="str">
        <f t="shared" si="51"/>
        <v/>
      </c>
      <c r="K190" s="6" t="str">
        <f t="shared" si="42"/>
        <v/>
      </c>
      <c r="L190" s="10" t="str">
        <f t="shared" si="43"/>
        <v/>
      </c>
      <c r="M190" s="10" t="str">
        <f t="shared" si="44"/>
        <v/>
      </c>
      <c r="N190" s="10" t="str">
        <f t="shared" si="45"/>
        <v/>
      </c>
      <c r="O190" s="10" t="str">
        <f t="shared" si="46"/>
        <v/>
      </c>
      <c r="P190" s="10"/>
      <c r="Q190" s="11" t="str">
        <f t="shared" si="47"/>
        <v/>
      </c>
      <c r="R190" s="11" t="str">
        <f t="shared" si="48"/>
        <v/>
      </c>
      <c r="S190" s="11" t="str">
        <f t="shared" si="52"/>
        <v/>
      </c>
      <c r="T190" s="11" t="str">
        <f t="shared" si="53"/>
        <v/>
      </c>
    </row>
    <row r="191" spans="2:20" x14ac:dyDescent="0.25">
      <c r="B191" s="2" t="str">
        <f t="shared" si="36"/>
        <v/>
      </c>
      <c r="C191" s="3" t="str">
        <f t="shared" si="49"/>
        <v/>
      </c>
      <c r="D191" s="10" t="str">
        <f t="shared" si="50"/>
        <v/>
      </c>
      <c r="E191" s="6" t="str">
        <f t="shared" si="37"/>
        <v/>
      </c>
      <c r="F191" s="6" t="str">
        <f t="shared" si="38"/>
        <v/>
      </c>
      <c r="G191" s="6" t="str">
        <f t="shared" si="39"/>
        <v/>
      </c>
      <c r="H191" s="6" t="str">
        <f t="shared" si="40"/>
        <v/>
      </c>
      <c r="I191" s="6" t="str">
        <f t="shared" si="41"/>
        <v/>
      </c>
      <c r="J191" s="6" t="str">
        <f t="shared" si="51"/>
        <v/>
      </c>
      <c r="K191" s="6" t="str">
        <f t="shared" si="42"/>
        <v/>
      </c>
      <c r="L191" s="10" t="str">
        <f t="shared" si="43"/>
        <v/>
      </c>
      <c r="M191" s="10" t="str">
        <f t="shared" si="44"/>
        <v/>
      </c>
      <c r="N191" s="10" t="str">
        <f t="shared" si="45"/>
        <v/>
      </c>
      <c r="O191" s="10" t="str">
        <f t="shared" si="46"/>
        <v/>
      </c>
      <c r="P191" s="10"/>
      <c r="Q191" s="11" t="str">
        <f t="shared" si="47"/>
        <v/>
      </c>
      <c r="R191" s="11" t="str">
        <f t="shared" si="48"/>
        <v/>
      </c>
      <c r="S191" s="11" t="str">
        <f t="shared" si="52"/>
        <v/>
      </c>
      <c r="T191" s="11" t="str">
        <f t="shared" si="53"/>
        <v/>
      </c>
    </row>
    <row r="192" spans="2:20" x14ac:dyDescent="0.25">
      <c r="B192" s="2" t="str">
        <f t="shared" si="36"/>
        <v/>
      </c>
      <c r="C192" s="3" t="str">
        <f t="shared" si="49"/>
        <v/>
      </c>
      <c r="D192" s="10" t="str">
        <f t="shared" si="50"/>
        <v/>
      </c>
      <c r="E192" s="6" t="str">
        <f t="shared" si="37"/>
        <v/>
      </c>
      <c r="F192" s="6" t="str">
        <f t="shared" si="38"/>
        <v/>
      </c>
      <c r="G192" s="6" t="str">
        <f t="shared" si="39"/>
        <v/>
      </c>
      <c r="H192" s="6" t="str">
        <f t="shared" si="40"/>
        <v/>
      </c>
      <c r="I192" s="6" t="str">
        <f t="shared" si="41"/>
        <v/>
      </c>
      <c r="J192" s="6" t="str">
        <f t="shared" si="51"/>
        <v/>
      </c>
      <c r="K192" s="6" t="str">
        <f t="shared" si="42"/>
        <v/>
      </c>
      <c r="L192" s="10" t="str">
        <f t="shared" si="43"/>
        <v/>
      </c>
      <c r="M192" s="10" t="str">
        <f t="shared" si="44"/>
        <v/>
      </c>
      <c r="N192" s="10" t="str">
        <f t="shared" si="45"/>
        <v/>
      </c>
      <c r="O192" s="10" t="str">
        <f t="shared" si="46"/>
        <v/>
      </c>
      <c r="P192" s="10"/>
      <c r="Q192" s="11" t="str">
        <f t="shared" si="47"/>
        <v/>
      </c>
      <c r="R192" s="11" t="str">
        <f t="shared" si="48"/>
        <v/>
      </c>
      <c r="S192" s="11" t="str">
        <f t="shared" si="52"/>
        <v/>
      </c>
      <c r="T192" s="11" t="str">
        <f t="shared" si="53"/>
        <v/>
      </c>
    </row>
    <row r="193" spans="2:20" x14ac:dyDescent="0.25">
      <c r="B193" s="2" t="str">
        <f t="shared" si="36"/>
        <v/>
      </c>
      <c r="C193" s="3" t="str">
        <f t="shared" si="49"/>
        <v/>
      </c>
      <c r="D193" s="10" t="str">
        <f t="shared" si="50"/>
        <v/>
      </c>
      <c r="E193" s="6" t="str">
        <f t="shared" si="37"/>
        <v/>
      </c>
      <c r="F193" s="6" t="str">
        <f t="shared" si="38"/>
        <v/>
      </c>
      <c r="G193" s="6" t="str">
        <f t="shared" si="39"/>
        <v/>
      </c>
      <c r="H193" s="6" t="str">
        <f t="shared" si="40"/>
        <v/>
      </c>
      <c r="I193" s="6" t="str">
        <f t="shared" si="41"/>
        <v/>
      </c>
      <c r="J193" s="6" t="str">
        <f t="shared" si="51"/>
        <v/>
      </c>
      <c r="K193" s="6" t="str">
        <f t="shared" si="42"/>
        <v/>
      </c>
      <c r="L193" s="10" t="str">
        <f t="shared" si="43"/>
        <v/>
      </c>
      <c r="M193" s="10" t="str">
        <f t="shared" si="44"/>
        <v/>
      </c>
      <c r="N193" s="10" t="str">
        <f t="shared" si="45"/>
        <v/>
      </c>
      <c r="O193" s="10" t="str">
        <f t="shared" si="46"/>
        <v/>
      </c>
      <c r="P193" s="10"/>
      <c r="Q193" s="11" t="str">
        <f t="shared" si="47"/>
        <v/>
      </c>
      <c r="R193" s="11" t="str">
        <f t="shared" si="48"/>
        <v/>
      </c>
      <c r="S193" s="11" t="str">
        <f t="shared" si="52"/>
        <v/>
      </c>
      <c r="T193" s="11" t="str">
        <f t="shared" si="53"/>
        <v/>
      </c>
    </row>
    <row r="194" spans="2:20" x14ac:dyDescent="0.25">
      <c r="B194" s="2" t="str">
        <f t="shared" si="36"/>
        <v/>
      </c>
      <c r="C194" s="3" t="str">
        <f t="shared" si="49"/>
        <v/>
      </c>
      <c r="D194" s="10" t="str">
        <f t="shared" si="50"/>
        <v/>
      </c>
      <c r="E194" s="6" t="str">
        <f t="shared" si="37"/>
        <v/>
      </c>
      <c r="F194" s="6" t="str">
        <f t="shared" si="38"/>
        <v/>
      </c>
      <c r="G194" s="6" t="str">
        <f t="shared" si="39"/>
        <v/>
      </c>
      <c r="H194" s="6" t="str">
        <f t="shared" si="40"/>
        <v/>
      </c>
      <c r="I194" s="6" t="str">
        <f t="shared" si="41"/>
        <v/>
      </c>
      <c r="J194" s="6" t="str">
        <f t="shared" si="51"/>
        <v/>
      </c>
      <c r="K194" s="6" t="str">
        <f t="shared" si="42"/>
        <v/>
      </c>
      <c r="L194" s="10" t="str">
        <f t="shared" si="43"/>
        <v/>
      </c>
      <c r="M194" s="10" t="str">
        <f t="shared" si="44"/>
        <v/>
      </c>
      <c r="N194" s="10" t="str">
        <f t="shared" si="45"/>
        <v/>
      </c>
      <c r="O194" s="10" t="str">
        <f t="shared" si="46"/>
        <v/>
      </c>
      <c r="P194" s="10"/>
      <c r="Q194" s="11" t="str">
        <f t="shared" si="47"/>
        <v/>
      </c>
      <c r="R194" s="11" t="str">
        <f t="shared" si="48"/>
        <v/>
      </c>
      <c r="S194" s="11" t="str">
        <f t="shared" si="52"/>
        <v/>
      </c>
      <c r="T194" s="11" t="str">
        <f t="shared" si="53"/>
        <v/>
      </c>
    </row>
    <row r="195" spans="2:20" x14ac:dyDescent="0.25">
      <c r="B195" s="2" t="str">
        <f t="shared" si="36"/>
        <v/>
      </c>
      <c r="C195" s="3" t="str">
        <f t="shared" si="49"/>
        <v/>
      </c>
      <c r="D195" s="10" t="str">
        <f t="shared" si="50"/>
        <v/>
      </c>
      <c r="E195" s="6" t="str">
        <f t="shared" si="37"/>
        <v/>
      </c>
      <c r="F195" s="6" t="str">
        <f t="shared" si="38"/>
        <v/>
      </c>
      <c r="G195" s="6" t="str">
        <f t="shared" si="39"/>
        <v/>
      </c>
      <c r="H195" s="6" t="str">
        <f t="shared" si="40"/>
        <v/>
      </c>
      <c r="I195" s="6" t="str">
        <f t="shared" si="41"/>
        <v/>
      </c>
      <c r="J195" s="6" t="str">
        <f t="shared" si="51"/>
        <v/>
      </c>
      <c r="K195" s="6" t="str">
        <f t="shared" si="42"/>
        <v/>
      </c>
      <c r="L195" s="10" t="str">
        <f t="shared" si="43"/>
        <v/>
      </c>
      <c r="M195" s="10" t="str">
        <f t="shared" si="44"/>
        <v/>
      </c>
      <c r="N195" s="10" t="str">
        <f t="shared" si="45"/>
        <v/>
      </c>
      <c r="O195" s="10" t="str">
        <f t="shared" si="46"/>
        <v/>
      </c>
      <c r="P195" s="10"/>
      <c r="Q195" s="11" t="str">
        <f t="shared" si="47"/>
        <v/>
      </c>
      <c r="R195" s="11" t="str">
        <f t="shared" si="48"/>
        <v/>
      </c>
      <c r="S195" s="11" t="str">
        <f t="shared" si="52"/>
        <v/>
      </c>
      <c r="T195" s="11" t="str">
        <f t="shared" si="53"/>
        <v/>
      </c>
    </row>
    <row r="196" spans="2:20" x14ac:dyDescent="0.25">
      <c r="B196" s="2" t="str">
        <f t="shared" si="36"/>
        <v/>
      </c>
      <c r="C196" s="3" t="str">
        <f t="shared" si="49"/>
        <v/>
      </c>
      <c r="D196" s="10" t="str">
        <f t="shared" si="50"/>
        <v/>
      </c>
      <c r="E196" s="6" t="str">
        <f t="shared" si="37"/>
        <v/>
      </c>
      <c r="F196" s="6" t="str">
        <f t="shared" si="38"/>
        <v/>
      </c>
      <c r="G196" s="6" t="str">
        <f t="shared" si="39"/>
        <v/>
      </c>
      <c r="H196" s="6" t="str">
        <f t="shared" si="40"/>
        <v/>
      </c>
      <c r="I196" s="6" t="str">
        <f t="shared" si="41"/>
        <v/>
      </c>
      <c r="J196" s="6" t="str">
        <f t="shared" si="51"/>
        <v/>
      </c>
      <c r="K196" s="6" t="str">
        <f t="shared" si="42"/>
        <v/>
      </c>
      <c r="L196" s="10" t="str">
        <f t="shared" si="43"/>
        <v/>
      </c>
      <c r="M196" s="10" t="str">
        <f t="shared" si="44"/>
        <v/>
      </c>
      <c r="N196" s="10" t="str">
        <f t="shared" si="45"/>
        <v/>
      </c>
      <c r="O196" s="10" t="str">
        <f t="shared" si="46"/>
        <v/>
      </c>
      <c r="P196" s="10"/>
      <c r="Q196" s="11" t="str">
        <f t="shared" si="47"/>
        <v/>
      </c>
      <c r="R196" s="11" t="str">
        <f t="shared" si="48"/>
        <v/>
      </c>
      <c r="S196" s="11" t="str">
        <f t="shared" si="52"/>
        <v/>
      </c>
      <c r="T196" s="11" t="str">
        <f t="shared" si="53"/>
        <v/>
      </c>
    </row>
    <row r="197" spans="2:20" x14ac:dyDescent="0.25">
      <c r="B197" s="2" t="str">
        <f t="shared" si="36"/>
        <v/>
      </c>
      <c r="C197" s="3" t="str">
        <f t="shared" si="49"/>
        <v/>
      </c>
      <c r="D197" s="10" t="str">
        <f t="shared" si="50"/>
        <v/>
      </c>
      <c r="E197" s="6" t="str">
        <f t="shared" si="37"/>
        <v/>
      </c>
      <c r="F197" s="6" t="str">
        <f t="shared" si="38"/>
        <v/>
      </c>
      <c r="G197" s="6" t="str">
        <f t="shared" si="39"/>
        <v/>
      </c>
      <c r="H197" s="6" t="str">
        <f t="shared" si="40"/>
        <v/>
      </c>
      <c r="I197" s="6" t="str">
        <f t="shared" si="41"/>
        <v/>
      </c>
      <c r="J197" s="6" t="str">
        <f t="shared" si="51"/>
        <v/>
      </c>
      <c r="K197" s="6" t="str">
        <f t="shared" si="42"/>
        <v/>
      </c>
      <c r="L197" s="10" t="str">
        <f t="shared" si="43"/>
        <v/>
      </c>
      <c r="M197" s="10" t="str">
        <f t="shared" si="44"/>
        <v/>
      </c>
      <c r="N197" s="10" t="str">
        <f t="shared" si="45"/>
        <v/>
      </c>
      <c r="O197" s="10" t="str">
        <f t="shared" si="46"/>
        <v/>
      </c>
      <c r="P197" s="10"/>
      <c r="Q197" s="11" t="str">
        <f t="shared" si="47"/>
        <v/>
      </c>
      <c r="R197" s="11" t="str">
        <f t="shared" si="48"/>
        <v/>
      </c>
      <c r="S197" s="11" t="str">
        <f t="shared" si="52"/>
        <v/>
      </c>
      <c r="T197" s="11" t="str">
        <f t="shared" si="53"/>
        <v/>
      </c>
    </row>
    <row r="198" spans="2:20" x14ac:dyDescent="0.25">
      <c r="B198" s="2" t="str">
        <f t="shared" si="36"/>
        <v/>
      </c>
      <c r="C198" s="3" t="str">
        <f t="shared" si="49"/>
        <v/>
      </c>
      <c r="D198" s="10" t="str">
        <f t="shared" si="50"/>
        <v/>
      </c>
      <c r="E198" s="6" t="str">
        <f t="shared" si="37"/>
        <v/>
      </c>
      <c r="F198" s="6" t="str">
        <f t="shared" si="38"/>
        <v/>
      </c>
      <c r="G198" s="6" t="str">
        <f t="shared" si="39"/>
        <v/>
      </c>
      <c r="H198" s="6" t="str">
        <f t="shared" si="40"/>
        <v/>
      </c>
      <c r="I198" s="6" t="str">
        <f t="shared" si="41"/>
        <v/>
      </c>
      <c r="J198" s="6" t="str">
        <f t="shared" si="51"/>
        <v/>
      </c>
      <c r="K198" s="6" t="str">
        <f t="shared" si="42"/>
        <v/>
      </c>
      <c r="L198" s="10" t="str">
        <f t="shared" si="43"/>
        <v/>
      </c>
      <c r="M198" s="10" t="str">
        <f t="shared" si="44"/>
        <v/>
      </c>
      <c r="N198" s="10" t="str">
        <f t="shared" si="45"/>
        <v/>
      </c>
      <c r="O198" s="10" t="str">
        <f t="shared" si="46"/>
        <v/>
      </c>
      <c r="P198" s="10"/>
      <c r="Q198" s="11" t="str">
        <f t="shared" si="47"/>
        <v/>
      </c>
      <c r="R198" s="11" t="str">
        <f t="shared" si="48"/>
        <v/>
      </c>
      <c r="S198" s="11" t="str">
        <f t="shared" si="52"/>
        <v/>
      </c>
      <c r="T198" s="11" t="str">
        <f t="shared" si="53"/>
        <v/>
      </c>
    </row>
    <row r="199" spans="2:20" x14ac:dyDescent="0.25">
      <c r="B199" s="2" t="str">
        <f t="shared" si="36"/>
        <v/>
      </c>
      <c r="C199" s="3" t="str">
        <f t="shared" si="49"/>
        <v/>
      </c>
      <c r="D199" s="10" t="str">
        <f t="shared" si="50"/>
        <v/>
      </c>
      <c r="E199" s="6" t="str">
        <f t="shared" si="37"/>
        <v/>
      </c>
      <c r="F199" s="6" t="str">
        <f t="shared" si="38"/>
        <v/>
      </c>
      <c r="G199" s="6" t="str">
        <f t="shared" si="39"/>
        <v/>
      </c>
      <c r="H199" s="6" t="str">
        <f t="shared" si="40"/>
        <v/>
      </c>
      <c r="I199" s="6" t="str">
        <f t="shared" si="41"/>
        <v/>
      </c>
      <c r="J199" s="6" t="str">
        <f t="shared" si="51"/>
        <v/>
      </c>
      <c r="K199" s="6" t="str">
        <f t="shared" si="42"/>
        <v/>
      </c>
      <c r="L199" s="10" t="str">
        <f t="shared" si="43"/>
        <v/>
      </c>
      <c r="M199" s="10" t="str">
        <f t="shared" si="44"/>
        <v/>
      </c>
      <c r="N199" s="10" t="str">
        <f t="shared" si="45"/>
        <v/>
      </c>
      <c r="O199" s="10" t="str">
        <f t="shared" si="46"/>
        <v/>
      </c>
      <c r="P199" s="10"/>
      <c r="Q199" s="11" t="str">
        <f t="shared" si="47"/>
        <v/>
      </c>
      <c r="R199" s="11" t="str">
        <f t="shared" si="48"/>
        <v/>
      </c>
      <c r="S199" s="11" t="str">
        <f t="shared" si="52"/>
        <v/>
      </c>
      <c r="T199" s="11" t="str">
        <f t="shared" si="53"/>
        <v/>
      </c>
    </row>
    <row r="200" spans="2:20" x14ac:dyDescent="0.25">
      <c r="B200" s="2" t="str">
        <f t="shared" si="36"/>
        <v/>
      </c>
      <c r="C200" s="3" t="str">
        <f t="shared" si="49"/>
        <v/>
      </c>
      <c r="D200" s="10" t="str">
        <f t="shared" si="50"/>
        <v/>
      </c>
      <c r="E200" s="6" t="str">
        <f t="shared" si="37"/>
        <v/>
      </c>
      <c r="F200" s="6" t="str">
        <f t="shared" si="38"/>
        <v/>
      </c>
      <c r="G200" s="6" t="str">
        <f t="shared" si="39"/>
        <v/>
      </c>
      <c r="H200" s="6" t="str">
        <f t="shared" si="40"/>
        <v/>
      </c>
      <c r="I200" s="6" t="str">
        <f t="shared" si="41"/>
        <v/>
      </c>
      <c r="J200" s="6" t="str">
        <f t="shared" si="51"/>
        <v/>
      </c>
      <c r="K200" s="6" t="str">
        <f t="shared" si="42"/>
        <v/>
      </c>
      <c r="L200" s="10" t="str">
        <f t="shared" si="43"/>
        <v/>
      </c>
      <c r="M200" s="10" t="str">
        <f t="shared" si="44"/>
        <v/>
      </c>
      <c r="N200" s="10" t="str">
        <f t="shared" si="45"/>
        <v/>
      </c>
      <c r="O200" s="10" t="str">
        <f t="shared" si="46"/>
        <v/>
      </c>
      <c r="P200" s="10"/>
      <c r="Q200" s="11" t="str">
        <f t="shared" si="47"/>
        <v/>
      </c>
      <c r="R200" s="11" t="str">
        <f t="shared" si="48"/>
        <v/>
      </c>
      <c r="S200" s="11" t="str">
        <f t="shared" si="52"/>
        <v/>
      </c>
      <c r="T200" s="11" t="str">
        <f t="shared" si="53"/>
        <v/>
      </c>
    </row>
    <row r="201" spans="2:20" x14ac:dyDescent="0.25">
      <c r="B201" s="2" t="str">
        <f t="shared" si="36"/>
        <v/>
      </c>
      <c r="C201" s="3" t="str">
        <f t="shared" si="49"/>
        <v/>
      </c>
      <c r="D201" s="10" t="str">
        <f t="shared" si="50"/>
        <v/>
      </c>
      <c r="E201" s="6" t="str">
        <f t="shared" si="37"/>
        <v/>
      </c>
      <c r="F201" s="6" t="str">
        <f t="shared" si="38"/>
        <v/>
      </c>
      <c r="G201" s="6" t="str">
        <f t="shared" si="39"/>
        <v/>
      </c>
      <c r="H201" s="6" t="str">
        <f t="shared" si="40"/>
        <v/>
      </c>
      <c r="I201" s="6" t="str">
        <f t="shared" si="41"/>
        <v/>
      </c>
      <c r="J201" s="6" t="str">
        <f t="shared" si="51"/>
        <v/>
      </c>
      <c r="K201" s="6" t="str">
        <f t="shared" si="42"/>
        <v/>
      </c>
      <c r="L201" s="10" t="str">
        <f t="shared" si="43"/>
        <v/>
      </c>
      <c r="M201" s="10" t="str">
        <f t="shared" si="44"/>
        <v/>
      </c>
      <c r="N201" s="10" t="str">
        <f t="shared" si="45"/>
        <v/>
      </c>
      <c r="O201" s="10" t="str">
        <f t="shared" si="46"/>
        <v/>
      </c>
      <c r="P201" s="10"/>
      <c r="Q201" s="11" t="str">
        <f t="shared" si="47"/>
        <v/>
      </c>
      <c r="R201" s="11" t="str">
        <f t="shared" si="48"/>
        <v/>
      </c>
      <c r="S201" s="11" t="str">
        <f t="shared" si="52"/>
        <v/>
      </c>
      <c r="T201" s="11" t="str">
        <f t="shared" si="53"/>
        <v/>
      </c>
    </row>
    <row r="202" spans="2:20" x14ac:dyDescent="0.25">
      <c r="B202" s="2" t="str">
        <f t="shared" si="36"/>
        <v/>
      </c>
      <c r="C202" s="3" t="str">
        <f t="shared" si="49"/>
        <v/>
      </c>
      <c r="D202" s="10" t="str">
        <f t="shared" si="50"/>
        <v/>
      </c>
      <c r="E202" s="6" t="str">
        <f t="shared" si="37"/>
        <v/>
      </c>
      <c r="F202" s="6" t="str">
        <f t="shared" si="38"/>
        <v/>
      </c>
      <c r="G202" s="6" t="str">
        <f t="shared" si="39"/>
        <v/>
      </c>
      <c r="H202" s="6" t="str">
        <f t="shared" si="40"/>
        <v/>
      </c>
      <c r="I202" s="6" t="str">
        <f t="shared" si="41"/>
        <v/>
      </c>
      <c r="J202" s="6" t="str">
        <f t="shared" si="51"/>
        <v/>
      </c>
      <c r="K202" s="6" t="str">
        <f t="shared" si="42"/>
        <v/>
      </c>
      <c r="L202" s="10" t="str">
        <f t="shared" si="43"/>
        <v/>
      </c>
      <c r="M202" s="10" t="str">
        <f t="shared" si="44"/>
        <v/>
      </c>
      <c r="N202" s="10" t="str">
        <f t="shared" si="45"/>
        <v/>
      </c>
      <c r="O202" s="10" t="str">
        <f t="shared" si="46"/>
        <v/>
      </c>
      <c r="P202" s="10"/>
      <c r="Q202" s="11" t="str">
        <f t="shared" si="47"/>
        <v/>
      </c>
      <c r="R202" s="11" t="str">
        <f t="shared" si="48"/>
        <v/>
      </c>
      <c r="S202" s="11" t="str">
        <f t="shared" si="52"/>
        <v/>
      </c>
      <c r="T202" s="11" t="str">
        <f t="shared" si="53"/>
        <v/>
      </c>
    </row>
    <row r="203" spans="2:20" x14ac:dyDescent="0.25">
      <c r="B203" s="2" t="str">
        <f t="shared" si="36"/>
        <v/>
      </c>
      <c r="C203" s="3" t="str">
        <f t="shared" si="49"/>
        <v/>
      </c>
      <c r="D203" s="10" t="str">
        <f t="shared" si="50"/>
        <v/>
      </c>
      <c r="E203" s="6" t="str">
        <f t="shared" si="37"/>
        <v/>
      </c>
      <c r="F203" s="6" t="str">
        <f t="shared" si="38"/>
        <v/>
      </c>
      <c r="G203" s="6" t="str">
        <f t="shared" si="39"/>
        <v/>
      </c>
      <c r="H203" s="6" t="str">
        <f t="shared" si="40"/>
        <v/>
      </c>
      <c r="I203" s="6" t="str">
        <f t="shared" si="41"/>
        <v/>
      </c>
      <c r="J203" s="6" t="str">
        <f t="shared" si="51"/>
        <v/>
      </c>
      <c r="K203" s="6" t="str">
        <f t="shared" si="42"/>
        <v/>
      </c>
      <c r="L203" s="10" t="str">
        <f t="shared" si="43"/>
        <v/>
      </c>
      <c r="M203" s="10" t="str">
        <f t="shared" si="44"/>
        <v/>
      </c>
      <c r="N203" s="10" t="str">
        <f t="shared" si="45"/>
        <v/>
      </c>
      <c r="O203" s="10" t="str">
        <f t="shared" si="46"/>
        <v/>
      </c>
      <c r="P203" s="10"/>
      <c r="Q203" s="11" t="str">
        <f t="shared" si="47"/>
        <v/>
      </c>
      <c r="R203" s="11" t="str">
        <f t="shared" si="48"/>
        <v/>
      </c>
      <c r="S203" s="11" t="str">
        <f t="shared" si="52"/>
        <v/>
      </c>
      <c r="T203" s="11" t="str">
        <f t="shared" si="53"/>
        <v/>
      </c>
    </row>
    <row r="204" spans="2:20" x14ac:dyDescent="0.25">
      <c r="B204" s="2" t="str">
        <f t="shared" si="36"/>
        <v/>
      </c>
      <c r="C204" s="3" t="str">
        <f t="shared" si="49"/>
        <v/>
      </c>
      <c r="D204" s="10" t="str">
        <f t="shared" si="50"/>
        <v/>
      </c>
      <c r="E204" s="6" t="str">
        <f t="shared" si="37"/>
        <v/>
      </c>
      <c r="F204" s="6" t="str">
        <f t="shared" si="38"/>
        <v/>
      </c>
      <c r="G204" s="6" t="str">
        <f t="shared" si="39"/>
        <v/>
      </c>
      <c r="H204" s="6" t="str">
        <f t="shared" si="40"/>
        <v/>
      </c>
      <c r="I204" s="6" t="str">
        <f t="shared" si="41"/>
        <v/>
      </c>
      <c r="J204" s="6" t="str">
        <f t="shared" si="51"/>
        <v/>
      </c>
      <c r="K204" s="6" t="str">
        <f t="shared" si="42"/>
        <v/>
      </c>
      <c r="L204" s="10" t="str">
        <f t="shared" si="43"/>
        <v/>
      </c>
      <c r="M204" s="10" t="str">
        <f t="shared" si="44"/>
        <v/>
      </c>
      <c r="N204" s="10" t="str">
        <f t="shared" si="45"/>
        <v/>
      </c>
      <c r="O204" s="10" t="str">
        <f t="shared" si="46"/>
        <v/>
      </c>
      <c r="P204" s="10"/>
      <c r="Q204" s="11" t="str">
        <f t="shared" si="47"/>
        <v/>
      </c>
      <c r="R204" s="11" t="str">
        <f t="shared" si="48"/>
        <v/>
      </c>
      <c r="S204" s="11" t="str">
        <f t="shared" si="52"/>
        <v/>
      </c>
      <c r="T204" s="11" t="str">
        <f t="shared" si="53"/>
        <v/>
      </c>
    </row>
    <row r="205" spans="2:20" x14ac:dyDescent="0.25">
      <c r="B205" s="2" t="str">
        <f t="shared" si="36"/>
        <v/>
      </c>
      <c r="C205" s="3" t="str">
        <f t="shared" si="49"/>
        <v/>
      </c>
      <c r="D205" s="10" t="str">
        <f t="shared" si="50"/>
        <v/>
      </c>
      <c r="E205" s="6" t="str">
        <f t="shared" si="37"/>
        <v/>
      </c>
      <c r="F205" s="6" t="str">
        <f t="shared" si="38"/>
        <v/>
      </c>
      <c r="G205" s="6" t="str">
        <f t="shared" si="39"/>
        <v/>
      </c>
      <c r="H205" s="6" t="str">
        <f t="shared" si="40"/>
        <v/>
      </c>
      <c r="I205" s="6" t="str">
        <f t="shared" si="41"/>
        <v/>
      </c>
      <c r="J205" s="6" t="str">
        <f t="shared" si="51"/>
        <v/>
      </c>
      <c r="K205" s="6" t="str">
        <f t="shared" si="42"/>
        <v/>
      </c>
      <c r="L205" s="10" t="str">
        <f t="shared" si="43"/>
        <v/>
      </c>
      <c r="M205" s="10" t="str">
        <f t="shared" si="44"/>
        <v/>
      </c>
      <c r="N205" s="10" t="str">
        <f t="shared" si="45"/>
        <v/>
      </c>
      <c r="O205" s="10" t="str">
        <f t="shared" si="46"/>
        <v/>
      </c>
      <c r="P205" s="10"/>
      <c r="Q205" s="11" t="str">
        <f t="shared" si="47"/>
        <v/>
      </c>
      <c r="R205" s="11" t="str">
        <f t="shared" si="48"/>
        <v/>
      </c>
      <c r="S205" s="11" t="str">
        <f t="shared" si="52"/>
        <v/>
      </c>
      <c r="T205" s="11" t="str">
        <f t="shared" si="53"/>
        <v/>
      </c>
    </row>
    <row r="206" spans="2:20" x14ac:dyDescent="0.25">
      <c r="B206" s="2" t="str">
        <f t="shared" si="36"/>
        <v/>
      </c>
      <c r="C206" s="3" t="str">
        <f t="shared" si="49"/>
        <v/>
      </c>
      <c r="D206" s="10" t="str">
        <f t="shared" si="50"/>
        <v/>
      </c>
      <c r="E206" s="6" t="str">
        <f t="shared" si="37"/>
        <v/>
      </c>
      <c r="F206" s="6" t="str">
        <f t="shared" si="38"/>
        <v/>
      </c>
      <c r="G206" s="6" t="str">
        <f t="shared" si="39"/>
        <v/>
      </c>
      <c r="H206" s="6" t="str">
        <f t="shared" si="40"/>
        <v/>
      </c>
      <c r="I206" s="6" t="str">
        <f t="shared" si="41"/>
        <v/>
      </c>
      <c r="J206" s="6" t="str">
        <f t="shared" si="51"/>
        <v/>
      </c>
      <c r="K206" s="6" t="str">
        <f t="shared" si="42"/>
        <v/>
      </c>
      <c r="L206" s="10" t="str">
        <f t="shared" si="43"/>
        <v/>
      </c>
      <c r="M206" s="10" t="str">
        <f t="shared" si="44"/>
        <v/>
      </c>
      <c r="N206" s="10" t="str">
        <f t="shared" si="45"/>
        <v/>
      </c>
      <c r="O206" s="10" t="str">
        <f t="shared" si="46"/>
        <v/>
      </c>
      <c r="P206" s="10"/>
      <c r="Q206" s="11" t="str">
        <f t="shared" si="47"/>
        <v/>
      </c>
      <c r="R206" s="11" t="str">
        <f t="shared" si="48"/>
        <v/>
      </c>
      <c r="S206" s="11" t="str">
        <f t="shared" si="52"/>
        <v/>
      </c>
      <c r="T206" s="11" t="str">
        <f t="shared" si="53"/>
        <v/>
      </c>
    </row>
    <row r="207" spans="2:20" x14ac:dyDescent="0.25">
      <c r="B207" s="2" t="str">
        <f t="shared" si="36"/>
        <v/>
      </c>
      <c r="C207" s="3" t="str">
        <f t="shared" si="49"/>
        <v/>
      </c>
      <c r="D207" s="10" t="str">
        <f t="shared" si="50"/>
        <v/>
      </c>
      <c r="E207" s="6" t="str">
        <f t="shared" si="37"/>
        <v/>
      </c>
      <c r="F207" s="6" t="str">
        <f t="shared" si="38"/>
        <v/>
      </c>
      <c r="G207" s="6" t="str">
        <f t="shared" si="39"/>
        <v/>
      </c>
      <c r="H207" s="6" t="str">
        <f t="shared" si="40"/>
        <v/>
      </c>
      <c r="I207" s="6" t="str">
        <f t="shared" si="41"/>
        <v/>
      </c>
      <c r="J207" s="6" t="str">
        <f t="shared" si="51"/>
        <v/>
      </c>
      <c r="K207" s="6" t="str">
        <f t="shared" si="42"/>
        <v/>
      </c>
      <c r="L207" s="10" t="str">
        <f t="shared" si="43"/>
        <v/>
      </c>
      <c r="M207" s="10" t="str">
        <f t="shared" si="44"/>
        <v/>
      </c>
      <c r="N207" s="10" t="str">
        <f t="shared" si="45"/>
        <v/>
      </c>
      <c r="O207" s="10" t="str">
        <f t="shared" si="46"/>
        <v/>
      </c>
      <c r="P207" s="10"/>
      <c r="Q207" s="11" t="str">
        <f t="shared" si="47"/>
        <v/>
      </c>
      <c r="R207" s="11" t="str">
        <f t="shared" si="48"/>
        <v/>
      </c>
      <c r="S207" s="11" t="str">
        <f t="shared" si="52"/>
        <v/>
      </c>
      <c r="T207" s="11" t="str">
        <f t="shared" si="53"/>
        <v/>
      </c>
    </row>
    <row r="208" spans="2:20" x14ac:dyDescent="0.25">
      <c r="B208" s="2" t="str">
        <f t="shared" si="36"/>
        <v/>
      </c>
      <c r="C208" s="3" t="str">
        <f t="shared" si="49"/>
        <v/>
      </c>
      <c r="D208" s="10" t="str">
        <f t="shared" si="50"/>
        <v/>
      </c>
      <c r="E208" s="6" t="str">
        <f t="shared" si="37"/>
        <v/>
      </c>
      <c r="F208" s="6" t="str">
        <f t="shared" si="38"/>
        <v/>
      </c>
      <c r="G208" s="6" t="str">
        <f t="shared" si="39"/>
        <v/>
      </c>
      <c r="H208" s="6" t="str">
        <f t="shared" si="40"/>
        <v/>
      </c>
      <c r="I208" s="6" t="str">
        <f t="shared" si="41"/>
        <v/>
      </c>
      <c r="J208" s="6" t="str">
        <f t="shared" si="51"/>
        <v/>
      </c>
      <c r="K208" s="6" t="str">
        <f t="shared" si="42"/>
        <v/>
      </c>
      <c r="L208" s="10" t="str">
        <f t="shared" si="43"/>
        <v/>
      </c>
      <c r="M208" s="10" t="str">
        <f t="shared" si="44"/>
        <v/>
      </c>
      <c r="N208" s="10" t="str">
        <f t="shared" si="45"/>
        <v/>
      </c>
      <c r="O208" s="10" t="str">
        <f t="shared" si="46"/>
        <v/>
      </c>
      <c r="P208" s="10"/>
      <c r="Q208" s="11" t="str">
        <f t="shared" si="47"/>
        <v/>
      </c>
      <c r="R208" s="11" t="str">
        <f t="shared" si="48"/>
        <v/>
      </c>
      <c r="S208" s="11" t="str">
        <f t="shared" si="52"/>
        <v/>
      </c>
      <c r="T208" s="11" t="str">
        <f t="shared" si="53"/>
        <v/>
      </c>
    </row>
    <row r="209" spans="2:20" x14ac:dyDescent="0.25">
      <c r="B209" s="2" t="str">
        <f t="shared" si="36"/>
        <v/>
      </c>
      <c r="C209" s="3" t="str">
        <f t="shared" si="49"/>
        <v/>
      </c>
      <c r="D209" s="10" t="str">
        <f t="shared" si="50"/>
        <v/>
      </c>
      <c r="E209" s="6" t="str">
        <f t="shared" si="37"/>
        <v/>
      </c>
      <c r="F209" s="6" t="str">
        <f t="shared" si="38"/>
        <v/>
      </c>
      <c r="G209" s="6" t="str">
        <f t="shared" si="39"/>
        <v/>
      </c>
      <c r="H209" s="6" t="str">
        <f t="shared" si="40"/>
        <v/>
      </c>
      <c r="I209" s="6" t="str">
        <f t="shared" si="41"/>
        <v/>
      </c>
      <c r="J209" s="6" t="str">
        <f t="shared" si="51"/>
        <v/>
      </c>
      <c r="K209" s="6" t="str">
        <f t="shared" si="42"/>
        <v/>
      </c>
      <c r="L209" s="10" t="str">
        <f t="shared" si="43"/>
        <v/>
      </c>
      <c r="M209" s="10" t="str">
        <f t="shared" si="44"/>
        <v/>
      </c>
      <c r="N209" s="10" t="str">
        <f t="shared" si="45"/>
        <v/>
      </c>
      <c r="O209" s="10" t="str">
        <f t="shared" si="46"/>
        <v/>
      </c>
      <c r="P209" s="10"/>
      <c r="Q209" s="11" t="str">
        <f t="shared" si="47"/>
        <v/>
      </c>
      <c r="R209" s="11" t="str">
        <f t="shared" si="48"/>
        <v/>
      </c>
      <c r="S209" s="11" t="str">
        <f t="shared" si="52"/>
        <v/>
      </c>
      <c r="T209" s="11" t="str">
        <f t="shared" si="53"/>
        <v/>
      </c>
    </row>
    <row r="210" spans="2:20" x14ac:dyDescent="0.25">
      <c r="B210" s="2" t="str">
        <f t="shared" si="36"/>
        <v/>
      </c>
      <c r="C210" s="3" t="str">
        <f t="shared" si="49"/>
        <v/>
      </c>
      <c r="D210" s="10" t="str">
        <f t="shared" si="50"/>
        <v/>
      </c>
      <c r="E210" s="6" t="str">
        <f t="shared" si="37"/>
        <v/>
      </c>
      <c r="F210" s="6" t="str">
        <f t="shared" si="38"/>
        <v/>
      </c>
      <c r="G210" s="6" t="str">
        <f t="shared" si="39"/>
        <v/>
      </c>
      <c r="H210" s="6" t="str">
        <f t="shared" si="40"/>
        <v/>
      </c>
      <c r="I210" s="6" t="str">
        <f t="shared" si="41"/>
        <v/>
      </c>
      <c r="J210" s="6" t="str">
        <f t="shared" si="51"/>
        <v/>
      </c>
      <c r="K210" s="6" t="str">
        <f t="shared" si="42"/>
        <v/>
      </c>
      <c r="L210" s="10" t="str">
        <f t="shared" si="43"/>
        <v/>
      </c>
      <c r="M210" s="10" t="str">
        <f t="shared" si="44"/>
        <v/>
      </c>
      <c r="N210" s="10" t="str">
        <f t="shared" si="45"/>
        <v/>
      </c>
      <c r="O210" s="10" t="str">
        <f t="shared" si="46"/>
        <v/>
      </c>
      <c r="P210" s="10"/>
      <c r="Q210" s="11" t="str">
        <f t="shared" si="47"/>
        <v/>
      </c>
      <c r="R210" s="11" t="str">
        <f t="shared" si="48"/>
        <v/>
      </c>
      <c r="S210" s="11" t="str">
        <f t="shared" si="52"/>
        <v/>
      </c>
      <c r="T210" s="11" t="str">
        <f t="shared" si="53"/>
        <v/>
      </c>
    </row>
    <row r="211" spans="2:20" x14ac:dyDescent="0.25">
      <c r="B211" s="2" t="str">
        <f t="shared" si="36"/>
        <v/>
      </c>
      <c r="C211" s="3" t="str">
        <f t="shared" si="49"/>
        <v/>
      </c>
      <c r="D211" s="10" t="str">
        <f t="shared" si="50"/>
        <v/>
      </c>
      <c r="E211" s="6" t="str">
        <f t="shared" si="37"/>
        <v/>
      </c>
      <c r="F211" s="6" t="str">
        <f t="shared" si="38"/>
        <v/>
      </c>
      <c r="G211" s="6" t="str">
        <f t="shared" si="39"/>
        <v/>
      </c>
      <c r="H211" s="6" t="str">
        <f t="shared" si="40"/>
        <v/>
      </c>
      <c r="I211" s="6" t="str">
        <f t="shared" si="41"/>
        <v/>
      </c>
      <c r="J211" s="6" t="str">
        <f t="shared" si="51"/>
        <v/>
      </c>
      <c r="K211" s="6" t="str">
        <f t="shared" si="42"/>
        <v/>
      </c>
      <c r="L211" s="10" t="str">
        <f t="shared" si="43"/>
        <v/>
      </c>
      <c r="M211" s="10" t="str">
        <f t="shared" si="44"/>
        <v/>
      </c>
      <c r="N211" s="10" t="str">
        <f t="shared" si="45"/>
        <v/>
      </c>
      <c r="O211" s="10" t="str">
        <f t="shared" si="46"/>
        <v/>
      </c>
      <c r="P211" s="10"/>
      <c r="Q211" s="11" t="str">
        <f t="shared" si="47"/>
        <v/>
      </c>
      <c r="R211" s="11" t="str">
        <f t="shared" si="48"/>
        <v/>
      </c>
      <c r="S211" s="11" t="str">
        <f t="shared" si="52"/>
        <v/>
      </c>
      <c r="T211" s="11" t="str">
        <f t="shared" si="53"/>
        <v/>
      </c>
    </row>
    <row r="212" spans="2:20" x14ac:dyDescent="0.25">
      <c r="B212" s="2" t="str">
        <f t="shared" si="36"/>
        <v/>
      </c>
      <c r="C212" s="3" t="str">
        <f t="shared" si="49"/>
        <v/>
      </c>
      <c r="D212" s="10" t="str">
        <f t="shared" si="50"/>
        <v/>
      </c>
      <c r="E212" s="6" t="str">
        <f t="shared" si="37"/>
        <v/>
      </c>
      <c r="F212" s="6" t="str">
        <f t="shared" si="38"/>
        <v/>
      </c>
      <c r="G212" s="6" t="str">
        <f t="shared" si="39"/>
        <v/>
      </c>
      <c r="H212" s="6" t="str">
        <f t="shared" si="40"/>
        <v/>
      </c>
      <c r="I212" s="6" t="str">
        <f t="shared" si="41"/>
        <v/>
      </c>
      <c r="J212" s="6" t="str">
        <f t="shared" si="51"/>
        <v/>
      </c>
      <c r="K212" s="6" t="str">
        <f t="shared" si="42"/>
        <v/>
      </c>
      <c r="L212" s="10" t="str">
        <f t="shared" si="43"/>
        <v/>
      </c>
      <c r="M212" s="10" t="str">
        <f t="shared" si="44"/>
        <v/>
      </c>
      <c r="N212" s="10" t="str">
        <f t="shared" si="45"/>
        <v/>
      </c>
      <c r="O212" s="10" t="str">
        <f t="shared" si="46"/>
        <v/>
      </c>
      <c r="P212" s="10"/>
      <c r="Q212" s="11" t="str">
        <f t="shared" si="47"/>
        <v/>
      </c>
      <c r="R212" s="11" t="str">
        <f t="shared" si="48"/>
        <v/>
      </c>
      <c r="S212" s="11" t="str">
        <f t="shared" si="52"/>
        <v/>
      </c>
      <c r="T212" s="11" t="str">
        <f t="shared" si="53"/>
        <v/>
      </c>
    </row>
    <row r="213" spans="2:20" x14ac:dyDescent="0.25">
      <c r="B213" s="2" t="str">
        <f t="shared" si="36"/>
        <v/>
      </c>
      <c r="C213" s="3" t="str">
        <f t="shared" si="49"/>
        <v/>
      </c>
      <c r="D213" s="10" t="str">
        <f t="shared" si="50"/>
        <v/>
      </c>
      <c r="E213" s="6" t="str">
        <f t="shared" si="37"/>
        <v/>
      </c>
      <c r="F213" s="6" t="str">
        <f t="shared" si="38"/>
        <v/>
      </c>
      <c r="G213" s="6" t="str">
        <f t="shared" si="39"/>
        <v/>
      </c>
      <c r="H213" s="6" t="str">
        <f t="shared" si="40"/>
        <v/>
      </c>
      <c r="I213" s="6" t="str">
        <f t="shared" si="41"/>
        <v/>
      </c>
      <c r="J213" s="6" t="str">
        <f t="shared" si="51"/>
        <v/>
      </c>
      <c r="K213" s="6" t="str">
        <f t="shared" si="42"/>
        <v/>
      </c>
      <c r="L213" s="10" t="str">
        <f t="shared" si="43"/>
        <v/>
      </c>
      <c r="M213" s="10" t="str">
        <f t="shared" si="44"/>
        <v/>
      </c>
      <c r="N213" s="10" t="str">
        <f t="shared" si="45"/>
        <v/>
      </c>
      <c r="O213" s="10" t="str">
        <f t="shared" si="46"/>
        <v/>
      </c>
      <c r="P213" s="10"/>
      <c r="Q213" s="11" t="str">
        <f t="shared" si="47"/>
        <v/>
      </c>
      <c r="R213" s="11" t="str">
        <f t="shared" si="48"/>
        <v/>
      </c>
      <c r="S213" s="11" t="str">
        <f t="shared" si="52"/>
        <v/>
      </c>
      <c r="T213" s="11" t="str">
        <f t="shared" si="53"/>
        <v/>
      </c>
    </row>
    <row r="214" spans="2:20" x14ac:dyDescent="0.25">
      <c r="B214" s="2" t="str">
        <f t="shared" ref="B214:B277" si="54">IF($C214&lt;&gt;"",EOMONTH(LoanClosingDate,$C214),"")</f>
        <v/>
      </c>
      <c r="C214" s="3" t="str">
        <f t="shared" si="49"/>
        <v/>
      </c>
      <c r="D214" s="10" t="str">
        <f t="shared" si="50"/>
        <v/>
      </c>
      <c r="E214" s="6" t="str">
        <f t="shared" ref="E214:E277" si="55">IF($C214&lt;&gt;"",IF($C214=LoanTerm,$J213,IF($C214&gt;PandIDeferral,ROUND(PPMT(0,1,EffectiveAmortizationTerm,-SBBPrincipal),5),0)),"")</f>
        <v/>
      </c>
      <c r="F214" s="6" t="str">
        <f t="shared" ref="F214:F277" si="56">IF($C214&lt;&gt;"",ROUND(IF(AND($C214&gt;PrincipalOnlyTerm,$C214&lt;=PandIDeferral+PrincipalOnlyTerm),$D214*((MemberRateYr2/100)/12),IF($C214&gt;PrincipalOnlyTerm,$D214*((MemberRateYr3Plus/100)/12),0)),4),"")</f>
        <v/>
      </c>
      <c r="G214" s="6" t="str">
        <f t="shared" ref="G214:G277" si="57">IF($C214&lt;&gt;"",ROUND(IF($C214&gt;FHLBInterestDeferral,$D214*((FHLBRateYr3Plus/100)/12),0),4),"")</f>
        <v/>
      </c>
      <c r="H214" s="6" t="str">
        <f t="shared" ref="H214:H277" si="58">IF($C214&lt;&gt;"",SUM($F214:$G214),"")</f>
        <v/>
      </c>
      <c r="I214" s="6" t="str">
        <f t="shared" ref="I214:I277" si="59">IF($C214&lt;&gt;"",$E214+$H214,"")</f>
        <v/>
      </c>
      <c r="J214" s="6" t="str">
        <f t="shared" si="51"/>
        <v/>
      </c>
      <c r="K214" s="6" t="str">
        <f t="shared" ref="K214:K277" si="60">IF($C214&lt;&gt;"",$I214,"")</f>
        <v/>
      </c>
      <c r="L214" s="10" t="str">
        <f t="shared" ref="L214:L277" si="61">IF($C214&lt;&gt;"",IF(OR(MOD($C214,12)=0,$C214=LoanTerm),$Q214,0),"")</f>
        <v/>
      </c>
      <c r="M214" s="10" t="str">
        <f t="shared" ref="M214:M277" si="62">IF($C214&lt;&gt;"",IF(OR(IFERROR(MOD($C214,12),0)=0,$C214=LoanTerm),S214,0),"")</f>
        <v/>
      </c>
      <c r="N214" s="10" t="str">
        <f t="shared" ref="N214:N277" si="63">IF($C214&lt;&gt;"",IF(OR(IFERROR(MOD($C214,12),0)=0,$C214=LoanTerm),T214,0),"")</f>
        <v/>
      </c>
      <c r="O214" s="10" t="str">
        <f t="shared" ref="O214:O277" si="64">IF($C214&lt;&gt;"",IF(OR(MOD($C214,12)=0,$C214=LoanTerm),$R214,0),"")</f>
        <v/>
      </c>
      <c r="P214" s="10"/>
      <c r="Q214" s="11" t="str">
        <f t="shared" ref="Q214:Q277" si="65">IF($C214&lt;&gt;"",IF(IFERROR(MOD($C213,12),0)=0,$K214,$Q213+$K214),"")</f>
        <v/>
      </c>
      <c r="R214" s="11" t="str">
        <f t="shared" ref="R214:R277" si="66">IF($C214&lt;&gt;"",IF(IFERROR(MOD($C213,12),0)=0,$E214+$G214,$R213+($E214+$G214)),"")</f>
        <v/>
      </c>
      <c r="S214" s="11" t="str">
        <f t="shared" si="52"/>
        <v/>
      </c>
      <c r="T214" s="11" t="str">
        <f t="shared" si="53"/>
        <v/>
      </c>
    </row>
    <row r="215" spans="2:20" x14ac:dyDescent="0.25">
      <c r="B215" s="2" t="str">
        <f t="shared" si="54"/>
        <v/>
      </c>
      <c r="C215" s="3" t="str">
        <f t="shared" ref="C215:C278" si="67">IF($C214&gt;=LoanTerm,"",$C214+1)</f>
        <v/>
      </c>
      <c r="D215" s="10" t="str">
        <f t="shared" ref="D215:D278" si="68">IF($C215&lt;&gt;"",$J214,"")</f>
        <v/>
      </c>
      <c r="E215" s="6" t="str">
        <f t="shared" si="55"/>
        <v/>
      </c>
      <c r="F215" s="6" t="str">
        <f t="shared" si="56"/>
        <v/>
      </c>
      <c r="G215" s="6" t="str">
        <f t="shared" si="57"/>
        <v/>
      </c>
      <c r="H215" s="6" t="str">
        <f t="shared" si="58"/>
        <v/>
      </c>
      <c r="I215" s="6" t="str">
        <f t="shared" si="59"/>
        <v/>
      </c>
      <c r="J215" s="6" t="str">
        <f t="shared" ref="J215:J278" si="69">IF($C215&lt;&gt;"",ROUND($D215-$E215,4),"")</f>
        <v/>
      </c>
      <c r="K215" s="6" t="str">
        <f t="shared" si="60"/>
        <v/>
      </c>
      <c r="L215" s="10" t="str">
        <f t="shared" si="61"/>
        <v/>
      </c>
      <c r="M215" s="10" t="str">
        <f t="shared" si="62"/>
        <v/>
      </c>
      <c r="N215" s="10" t="str">
        <f t="shared" si="63"/>
        <v/>
      </c>
      <c r="O215" s="10" t="str">
        <f t="shared" si="64"/>
        <v/>
      </c>
      <c r="P215" s="10"/>
      <c r="Q215" s="11" t="str">
        <f t="shared" si="65"/>
        <v/>
      </c>
      <c r="R215" s="11" t="str">
        <f t="shared" si="66"/>
        <v/>
      </c>
      <c r="S215" s="11" t="str">
        <f t="shared" ref="S215:S278" si="70">IF($C215&lt;&gt;"",IF(IFERROR(MOD($C214,12),0)=0,$E215,$S214+$E215),"")</f>
        <v/>
      </c>
      <c r="T215" s="11" t="str">
        <f t="shared" ref="T215:T278" si="71">IF($C215&lt;&gt;"",IF(IFERROR(MOD($C214,12),0)=0,$G215,T214+$G215),"")</f>
        <v/>
      </c>
    </row>
    <row r="216" spans="2:20" x14ac:dyDescent="0.25">
      <c r="B216" s="2" t="str">
        <f t="shared" si="54"/>
        <v/>
      </c>
      <c r="C216" s="3" t="str">
        <f t="shared" si="67"/>
        <v/>
      </c>
      <c r="D216" s="10" t="str">
        <f t="shared" si="68"/>
        <v/>
      </c>
      <c r="E216" s="6" t="str">
        <f t="shared" si="55"/>
        <v/>
      </c>
      <c r="F216" s="6" t="str">
        <f t="shared" si="56"/>
        <v/>
      </c>
      <c r="G216" s="6" t="str">
        <f t="shared" si="57"/>
        <v/>
      </c>
      <c r="H216" s="6" t="str">
        <f t="shared" si="58"/>
        <v/>
      </c>
      <c r="I216" s="6" t="str">
        <f t="shared" si="59"/>
        <v/>
      </c>
      <c r="J216" s="6" t="str">
        <f t="shared" si="69"/>
        <v/>
      </c>
      <c r="K216" s="6" t="str">
        <f t="shared" si="60"/>
        <v/>
      </c>
      <c r="L216" s="10" t="str">
        <f t="shared" si="61"/>
        <v/>
      </c>
      <c r="M216" s="10" t="str">
        <f t="shared" si="62"/>
        <v/>
      </c>
      <c r="N216" s="10" t="str">
        <f t="shared" si="63"/>
        <v/>
      </c>
      <c r="O216" s="10" t="str">
        <f t="shared" si="64"/>
        <v/>
      </c>
      <c r="P216" s="10"/>
      <c r="Q216" s="11" t="str">
        <f t="shared" si="65"/>
        <v/>
      </c>
      <c r="R216" s="11" t="str">
        <f t="shared" si="66"/>
        <v/>
      </c>
      <c r="S216" s="11" t="str">
        <f t="shared" si="70"/>
        <v/>
      </c>
      <c r="T216" s="11" t="str">
        <f t="shared" si="71"/>
        <v/>
      </c>
    </row>
    <row r="217" spans="2:20" x14ac:dyDescent="0.25">
      <c r="B217" s="2" t="str">
        <f t="shared" si="54"/>
        <v/>
      </c>
      <c r="C217" s="3" t="str">
        <f t="shared" si="67"/>
        <v/>
      </c>
      <c r="D217" s="10" t="str">
        <f t="shared" si="68"/>
        <v/>
      </c>
      <c r="E217" s="6" t="str">
        <f t="shared" si="55"/>
        <v/>
      </c>
      <c r="F217" s="6" t="str">
        <f t="shared" si="56"/>
        <v/>
      </c>
      <c r="G217" s="6" t="str">
        <f t="shared" si="57"/>
        <v/>
      </c>
      <c r="H217" s="6" t="str">
        <f t="shared" si="58"/>
        <v/>
      </c>
      <c r="I217" s="6" t="str">
        <f t="shared" si="59"/>
        <v/>
      </c>
      <c r="J217" s="6" t="str">
        <f t="shared" si="69"/>
        <v/>
      </c>
      <c r="K217" s="6" t="str">
        <f t="shared" si="60"/>
        <v/>
      </c>
      <c r="L217" s="10" t="str">
        <f t="shared" si="61"/>
        <v/>
      </c>
      <c r="M217" s="10" t="str">
        <f t="shared" si="62"/>
        <v/>
      </c>
      <c r="N217" s="10" t="str">
        <f t="shared" si="63"/>
        <v/>
      </c>
      <c r="O217" s="10" t="str">
        <f t="shared" si="64"/>
        <v/>
      </c>
      <c r="P217" s="10"/>
      <c r="Q217" s="11" t="str">
        <f t="shared" si="65"/>
        <v/>
      </c>
      <c r="R217" s="11" t="str">
        <f t="shared" si="66"/>
        <v/>
      </c>
      <c r="S217" s="11" t="str">
        <f t="shared" si="70"/>
        <v/>
      </c>
      <c r="T217" s="11" t="str">
        <f t="shared" si="71"/>
        <v/>
      </c>
    </row>
    <row r="218" spans="2:20" x14ac:dyDescent="0.25">
      <c r="B218" s="2" t="str">
        <f t="shared" si="54"/>
        <v/>
      </c>
      <c r="C218" s="3" t="str">
        <f t="shared" si="67"/>
        <v/>
      </c>
      <c r="D218" s="10" t="str">
        <f t="shared" si="68"/>
        <v/>
      </c>
      <c r="E218" s="6" t="str">
        <f t="shared" si="55"/>
        <v/>
      </c>
      <c r="F218" s="6" t="str">
        <f t="shared" si="56"/>
        <v/>
      </c>
      <c r="G218" s="6" t="str">
        <f t="shared" si="57"/>
        <v/>
      </c>
      <c r="H218" s="6" t="str">
        <f t="shared" si="58"/>
        <v/>
      </c>
      <c r="I218" s="6" t="str">
        <f t="shared" si="59"/>
        <v/>
      </c>
      <c r="J218" s="6" t="str">
        <f t="shared" si="69"/>
        <v/>
      </c>
      <c r="K218" s="6" t="str">
        <f t="shared" si="60"/>
        <v/>
      </c>
      <c r="L218" s="10" t="str">
        <f t="shared" si="61"/>
        <v/>
      </c>
      <c r="M218" s="10" t="str">
        <f t="shared" si="62"/>
        <v/>
      </c>
      <c r="N218" s="10" t="str">
        <f t="shared" si="63"/>
        <v/>
      </c>
      <c r="O218" s="10" t="str">
        <f t="shared" si="64"/>
        <v/>
      </c>
      <c r="P218" s="10"/>
      <c r="Q218" s="11" t="str">
        <f t="shared" si="65"/>
        <v/>
      </c>
      <c r="R218" s="11" t="str">
        <f t="shared" si="66"/>
        <v/>
      </c>
      <c r="S218" s="11" t="str">
        <f t="shared" si="70"/>
        <v/>
      </c>
      <c r="T218" s="11" t="str">
        <f t="shared" si="71"/>
        <v/>
      </c>
    </row>
    <row r="219" spans="2:20" x14ac:dyDescent="0.25">
      <c r="B219" s="2" t="str">
        <f t="shared" si="54"/>
        <v/>
      </c>
      <c r="C219" s="3" t="str">
        <f t="shared" si="67"/>
        <v/>
      </c>
      <c r="D219" s="10" t="str">
        <f t="shared" si="68"/>
        <v/>
      </c>
      <c r="E219" s="6" t="str">
        <f t="shared" si="55"/>
        <v/>
      </c>
      <c r="F219" s="6" t="str">
        <f t="shared" si="56"/>
        <v/>
      </c>
      <c r="G219" s="6" t="str">
        <f t="shared" si="57"/>
        <v/>
      </c>
      <c r="H219" s="6" t="str">
        <f t="shared" si="58"/>
        <v/>
      </c>
      <c r="I219" s="6" t="str">
        <f t="shared" si="59"/>
        <v/>
      </c>
      <c r="J219" s="6" t="str">
        <f t="shared" si="69"/>
        <v/>
      </c>
      <c r="K219" s="6" t="str">
        <f t="shared" si="60"/>
        <v/>
      </c>
      <c r="L219" s="10" t="str">
        <f t="shared" si="61"/>
        <v/>
      </c>
      <c r="M219" s="10" t="str">
        <f t="shared" si="62"/>
        <v/>
      </c>
      <c r="N219" s="10" t="str">
        <f t="shared" si="63"/>
        <v/>
      </c>
      <c r="O219" s="10" t="str">
        <f t="shared" si="64"/>
        <v/>
      </c>
      <c r="P219" s="10"/>
      <c r="Q219" s="11" t="str">
        <f t="shared" si="65"/>
        <v/>
      </c>
      <c r="R219" s="11" t="str">
        <f t="shared" si="66"/>
        <v/>
      </c>
      <c r="S219" s="11" t="str">
        <f t="shared" si="70"/>
        <v/>
      </c>
      <c r="T219" s="11" t="str">
        <f t="shared" si="71"/>
        <v/>
      </c>
    </row>
    <row r="220" spans="2:20" x14ac:dyDescent="0.25">
      <c r="B220" s="2" t="str">
        <f t="shared" si="54"/>
        <v/>
      </c>
      <c r="C220" s="3" t="str">
        <f t="shared" si="67"/>
        <v/>
      </c>
      <c r="D220" s="10" t="str">
        <f t="shared" si="68"/>
        <v/>
      </c>
      <c r="E220" s="6" t="str">
        <f t="shared" si="55"/>
        <v/>
      </c>
      <c r="F220" s="6" t="str">
        <f t="shared" si="56"/>
        <v/>
      </c>
      <c r="G220" s="6" t="str">
        <f t="shared" si="57"/>
        <v/>
      </c>
      <c r="H220" s="6" t="str">
        <f t="shared" si="58"/>
        <v/>
      </c>
      <c r="I220" s="6" t="str">
        <f t="shared" si="59"/>
        <v/>
      </c>
      <c r="J220" s="6" t="str">
        <f t="shared" si="69"/>
        <v/>
      </c>
      <c r="K220" s="6" t="str">
        <f t="shared" si="60"/>
        <v/>
      </c>
      <c r="L220" s="10" t="str">
        <f t="shared" si="61"/>
        <v/>
      </c>
      <c r="M220" s="10" t="str">
        <f t="shared" si="62"/>
        <v/>
      </c>
      <c r="N220" s="10" t="str">
        <f t="shared" si="63"/>
        <v/>
      </c>
      <c r="O220" s="10" t="str">
        <f t="shared" si="64"/>
        <v/>
      </c>
      <c r="P220" s="10"/>
      <c r="Q220" s="11" t="str">
        <f t="shared" si="65"/>
        <v/>
      </c>
      <c r="R220" s="11" t="str">
        <f t="shared" si="66"/>
        <v/>
      </c>
      <c r="S220" s="11" t="str">
        <f t="shared" si="70"/>
        <v/>
      </c>
      <c r="T220" s="11" t="str">
        <f t="shared" si="71"/>
        <v/>
      </c>
    </row>
    <row r="221" spans="2:20" x14ac:dyDescent="0.25">
      <c r="B221" s="2" t="str">
        <f t="shared" si="54"/>
        <v/>
      </c>
      <c r="C221" s="3" t="str">
        <f t="shared" si="67"/>
        <v/>
      </c>
      <c r="D221" s="10" t="str">
        <f t="shared" si="68"/>
        <v/>
      </c>
      <c r="E221" s="6" t="str">
        <f t="shared" si="55"/>
        <v/>
      </c>
      <c r="F221" s="6" t="str">
        <f t="shared" si="56"/>
        <v/>
      </c>
      <c r="G221" s="6" t="str">
        <f t="shared" si="57"/>
        <v/>
      </c>
      <c r="H221" s="6" t="str">
        <f t="shared" si="58"/>
        <v/>
      </c>
      <c r="I221" s="6" t="str">
        <f t="shared" si="59"/>
        <v/>
      </c>
      <c r="J221" s="6" t="str">
        <f t="shared" si="69"/>
        <v/>
      </c>
      <c r="K221" s="6" t="str">
        <f t="shared" si="60"/>
        <v/>
      </c>
      <c r="L221" s="10" t="str">
        <f t="shared" si="61"/>
        <v/>
      </c>
      <c r="M221" s="10" t="str">
        <f t="shared" si="62"/>
        <v/>
      </c>
      <c r="N221" s="10" t="str">
        <f t="shared" si="63"/>
        <v/>
      </c>
      <c r="O221" s="10" t="str">
        <f t="shared" si="64"/>
        <v/>
      </c>
      <c r="P221" s="10"/>
      <c r="Q221" s="11" t="str">
        <f t="shared" si="65"/>
        <v/>
      </c>
      <c r="R221" s="11" t="str">
        <f t="shared" si="66"/>
        <v/>
      </c>
      <c r="S221" s="11" t="str">
        <f t="shared" si="70"/>
        <v/>
      </c>
      <c r="T221" s="11" t="str">
        <f t="shared" si="71"/>
        <v/>
      </c>
    </row>
    <row r="222" spans="2:20" x14ac:dyDescent="0.25">
      <c r="B222" s="2" t="str">
        <f t="shared" si="54"/>
        <v/>
      </c>
      <c r="C222" s="3" t="str">
        <f t="shared" si="67"/>
        <v/>
      </c>
      <c r="D222" s="10" t="str">
        <f t="shared" si="68"/>
        <v/>
      </c>
      <c r="E222" s="6" t="str">
        <f t="shared" si="55"/>
        <v/>
      </c>
      <c r="F222" s="6" t="str">
        <f t="shared" si="56"/>
        <v/>
      </c>
      <c r="G222" s="6" t="str">
        <f t="shared" si="57"/>
        <v/>
      </c>
      <c r="H222" s="6" t="str">
        <f t="shared" si="58"/>
        <v/>
      </c>
      <c r="I222" s="6" t="str">
        <f t="shared" si="59"/>
        <v/>
      </c>
      <c r="J222" s="6" t="str">
        <f t="shared" si="69"/>
        <v/>
      </c>
      <c r="K222" s="6" t="str">
        <f t="shared" si="60"/>
        <v/>
      </c>
      <c r="L222" s="10" t="str">
        <f t="shared" si="61"/>
        <v/>
      </c>
      <c r="M222" s="10" t="str">
        <f t="shared" si="62"/>
        <v/>
      </c>
      <c r="N222" s="10" t="str">
        <f t="shared" si="63"/>
        <v/>
      </c>
      <c r="O222" s="10" t="str">
        <f t="shared" si="64"/>
        <v/>
      </c>
      <c r="P222" s="10"/>
      <c r="Q222" s="11" t="str">
        <f t="shared" si="65"/>
        <v/>
      </c>
      <c r="R222" s="11" t="str">
        <f t="shared" si="66"/>
        <v/>
      </c>
      <c r="S222" s="11" t="str">
        <f t="shared" si="70"/>
        <v/>
      </c>
      <c r="T222" s="11" t="str">
        <f t="shared" si="71"/>
        <v/>
      </c>
    </row>
    <row r="223" spans="2:20" x14ac:dyDescent="0.25">
      <c r="B223" s="2" t="str">
        <f t="shared" si="54"/>
        <v/>
      </c>
      <c r="C223" s="3" t="str">
        <f t="shared" si="67"/>
        <v/>
      </c>
      <c r="D223" s="10" t="str">
        <f t="shared" si="68"/>
        <v/>
      </c>
      <c r="E223" s="6" t="str">
        <f t="shared" si="55"/>
        <v/>
      </c>
      <c r="F223" s="6" t="str">
        <f t="shared" si="56"/>
        <v/>
      </c>
      <c r="G223" s="6" t="str">
        <f t="shared" si="57"/>
        <v/>
      </c>
      <c r="H223" s="6" t="str">
        <f t="shared" si="58"/>
        <v/>
      </c>
      <c r="I223" s="6" t="str">
        <f t="shared" si="59"/>
        <v/>
      </c>
      <c r="J223" s="6" t="str">
        <f t="shared" si="69"/>
        <v/>
      </c>
      <c r="K223" s="6" t="str">
        <f t="shared" si="60"/>
        <v/>
      </c>
      <c r="L223" s="10" t="str">
        <f t="shared" si="61"/>
        <v/>
      </c>
      <c r="M223" s="10" t="str">
        <f t="shared" si="62"/>
        <v/>
      </c>
      <c r="N223" s="10" t="str">
        <f t="shared" si="63"/>
        <v/>
      </c>
      <c r="O223" s="10" t="str">
        <f t="shared" si="64"/>
        <v/>
      </c>
      <c r="P223" s="10"/>
      <c r="Q223" s="11" t="str">
        <f t="shared" si="65"/>
        <v/>
      </c>
      <c r="R223" s="11" t="str">
        <f t="shared" si="66"/>
        <v/>
      </c>
      <c r="S223" s="11" t="str">
        <f t="shared" si="70"/>
        <v/>
      </c>
      <c r="T223" s="11" t="str">
        <f t="shared" si="71"/>
        <v/>
      </c>
    </row>
    <row r="224" spans="2:20" x14ac:dyDescent="0.25">
      <c r="B224" s="2" t="str">
        <f t="shared" si="54"/>
        <v/>
      </c>
      <c r="C224" s="3" t="str">
        <f t="shared" si="67"/>
        <v/>
      </c>
      <c r="D224" s="10" t="str">
        <f t="shared" si="68"/>
        <v/>
      </c>
      <c r="E224" s="6" t="str">
        <f t="shared" si="55"/>
        <v/>
      </c>
      <c r="F224" s="6" t="str">
        <f t="shared" si="56"/>
        <v/>
      </c>
      <c r="G224" s="6" t="str">
        <f t="shared" si="57"/>
        <v/>
      </c>
      <c r="H224" s="6" t="str">
        <f t="shared" si="58"/>
        <v/>
      </c>
      <c r="I224" s="6" t="str">
        <f t="shared" si="59"/>
        <v/>
      </c>
      <c r="J224" s="6" t="str">
        <f t="shared" si="69"/>
        <v/>
      </c>
      <c r="K224" s="6" t="str">
        <f t="shared" si="60"/>
        <v/>
      </c>
      <c r="L224" s="10" t="str">
        <f t="shared" si="61"/>
        <v/>
      </c>
      <c r="M224" s="10" t="str">
        <f t="shared" si="62"/>
        <v/>
      </c>
      <c r="N224" s="10" t="str">
        <f t="shared" si="63"/>
        <v/>
      </c>
      <c r="O224" s="10" t="str">
        <f t="shared" si="64"/>
        <v/>
      </c>
      <c r="P224" s="10"/>
      <c r="Q224" s="11" t="str">
        <f t="shared" si="65"/>
        <v/>
      </c>
      <c r="R224" s="11" t="str">
        <f t="shared" si="66"/>
        <v/>
      </c>
      <c r="S224" s="11" t="str">
        <f t="shared" si="70"/>
        <v/>
      </c>
      <c r="T224" s="11" t="str">
        <f t="shared" si="71"/>
        <v/>
      </c>
    </row>
    <row r="225" spans="2:20" x14ac:dyDescent="0.25">
      <c r="B225" s="2" t="str">
        <f t="shared" si="54"/>
        <v/>
      </c>
      <c r="C225" s="3" t="str">
        <f t="shared" si="67"/>
        <v/>
      </c>
      <c r="D225" s="10" t="str">
        <f t="shared" si="68"/>
        <v/>
      </c>
      <c r="E225" s="6" t="str">
        <f t="shared" si="55"/>
        <v/>
      </c>
      <c r="F225" s="6" t="str">
        <f t="shared" si="56"/>
        <v/>
      </c>
      <c r="G225" s="6" t="str">
        <f t="shared" si="57"/>
        <v/>
      </c>
      <c r="H225" s="6" t="str">
        <f t="shared" si="58"/>
        <v/>
      </c>
      <c r="I225" s="6" t="str">
        <f t="shared" si="59"/>
        <v/>
      </c>
      <c r="J225" s="6" t="str">
        <f t="shared" si="69"/>
        <v/>
      </c>
      <c r="K225" s="6" t="str">
        <f t="shared" si="60"/>
        <v/>
      </c>
      <c r="L225" s="10" t="str">
        <f t="shared" si="61"/>
        <v/>
      </c>
      <c r="M225" s="10" t="str">
        <f t="shared" si="62"/>
        <v/>
      </c>
      <c r="N225" s="10" t="str">
        <f t="shared" si="63"/>
        <v/>
      </c>
      <c r="O225" s="10" t="str">
        <f t="shared" si="64"/>
        <v/>
      </c>
      <c r="P225" s="10"/>
      <c r="Q225" s="11" t="str">
        <f t="shared" si="65"/>
        <v/>
      </c>
      <c r="R225" s="11" t="str">
        <f t="shared" si="66"/>
        <v/>
      </c>
      <c r="S225" s="11" t="str">
        <f t="shared" si="70"/>
        <v/>
      </c>
      <c r="T225" s="11" t="str">
        <f t="shared" si="71"/>
        <v/>
      </c>
    </row>
    <row r="226" spans="2:20" x14ac:dyDescent="0.25">
      <c r="B226" s="2" t="str">
        <f t="shared" si="54"/>
        <v/>
      </c>
      <c r="C226" s="3" t="str">
        <f t="shared" si="67"/>
        <v/>
      </c>
      <c r="D226" s="10" t="str">
        <f t="shared" si="68"/>
        <v/>
      </c>
      <c r="E226" s="6" t="str">
        <f t="shared" si="55"/>
        <v/>
      </c>
      <c r="F226" s="6" t="str">
        <f t="shared" si="56"/>
        <v/>
      </c>
      <c r="G226" s="6" t="str">
        <f t="shared" si="57"/>
        <v/>
      </c>
      <c r="H226" s="6" t="str">
        <f t="shared" si="58"/>
        <v/>
      </c>
      <c r="I226" s="6" t="str">
        <f t="shared" si="59"/>
        <v/>
      </c>
      <c r="J226" s="6" t="str">
        <f t="shared" si="69"/>
        <v/>
      </c>
      <c r="K226" s="6" t="str">
        <f t="shared" si="60"/>
        <v/>
      </c>
      <c r="L226" s="10" t="str">
        <f t="shared" si="61"/>
        <v/>
      </c>
      <c r="M226" s="10" t="str">
        <f t="shared" si="62"/>
        <v/>
      </c>
      <c r="N226" s="10" t="str">
        <f t="shared" si="63"/>
        <v/>
      </c>
      <c r="O226" s="10" t="str">
        <f t="shared" si="64"/>
        <v/>
      </c>
      <c r="P226" s="10"/>
      <c r="Q226" s="11" t="str">
        <f t="shared" si="65"/>
        <v/>
      </c>
      <c r="R226" s="11" t="str">
        <f t="shared" si="66"/>
        <v/>
      </c>
      <c r="S226" s="11" t="str">
        <f t="shared" si="70"/>
        <v/>
      </c>
      <c r="T226" s="11" t="str">
        <f t="shared" si="71"/>
        <v/>
      </c>
    </row>
    <row r="227" spans="2:20" x14ac:dyDescent="0.25">
      <c r="B227" s="2" t="str">
        <f t="shared" si="54"/>
        <v/>
      </c>
      <c r="C227" s="3" t="str">
        <f t="shared" si="67"/>
        <v/>
      </c>
      <c r="D227" s="10" t="str">
        <f t="shared" si="68"/>
        <v/>
      </c>
      <c r="E227" s="6" t="str">
        <f t="shared" si="55"/>
        <v/>
      </c>
      <c r="F227" s="6" t="str">
        <f t="shared" si="56"/>
        <v/>
      </c>
      <c r="G227" s="6" t="str">
        <f t="shared" si="57"/>
        <v/>
      </c>
      <c r="H227" s="6" t="str">
        <f t="shared" si="58"/>
        <v/>
      </c>
      <c r="I227" s="6" t="str">
        <f t="shared" si="59"/>
        <v/>
      </c>
      <c r="J227" s="6" t="str">
        <f t="shared" si="69"/>
        <v/>
      </c>
      <c r="K227" s="6" t="str">
        <f t="shared" si="60"/>
        <v/>
      </c>
      <c r="L227" s="10" t="str">
        <f t="shared" si="61"/>
        <v/>
      </c>
      <c r="M227" s="10" t="str">
        <f t="shared" si="62"/>
        <v/>
      </c>
      <c r="N227" s="10" t="str">
        <f t="shared" si="63"/>
        <v/>
      </c>
      <c r="O227" s="10" t="str">
        <f t="shared" si="64"/>
        <v/>
      </c>
      <c r="P227" s="10"/>
      <c r="Q227" s="11" t="str">
        <f t="shared" si="65"/>
        <v/>
      </c>
      <c r="R227" s="11" t="str">
        <f t="shared" si="66"/>
        <v/>
      </c>
      <c r="S227" s="11" t="str">
        <f t="shared" si="70"/>
        <v/>
      </c>
      <c r="T227" s="11" t="str">
        <f t="shared" si="71"/>
        <v/>
      </c>
    </row>
    <row r="228" spans="2:20" x14ac:dyDescent="0.25">
      <c r="B228" s="2" t="str">
        <f t="shared" si="54"/>
        <v/>
      </c>
      <c r="C228" s="3" t="str">
        <f t="shared" si="67"/>
        <v/>
      </c>
      <c r="D228" s="10" t="str">
        <f t="shared" si="68"/>
        <v/>
      </c>
      <c r="E228" s="6" t="str">
        <f t="shared" si="55"/>
        <v/>
      </c>
      <c r="F228" s="6" t="str">
        <f t="shared" si="56"/>
        <v/>
      </c>
      <c r="G228" s="6" t="str">
        <f t="shared" si="57"/>
        <v/>
      </c>
      <c r="H228" s="6" t="str">
        <f t="shared" si="58"/>
        <v/>
      </c>
      <c r="I228" s="6" t="str">
        <f t="shared" si="59"/>
        <v/>
      </c>
      <c r="J228" s="6" t="str">
        <f t="shared" si="69"/>
        <v/>
      </c>
      <c r="K228" s="6" t="str">
        <f t="shared" si="60"/>
        <v/>
      </c>
      <c r="L228" s="10" t="str">
        <f t="shared" si="61"/>
        <v/>
      </c>
      <c r="M228" s="10" t="str">
        <f t="shared" si="62"/>
        <v/>
      </c>
      <c r="N228" s="10" t="str">
        <f t="shared" si="63"/>
        <v/>
      </c>
      <c r="O228" s="10" t="str">
        <f t="shared" si="64"/>
        <v/>
      </c>
      <c r="P228" s="10"/>
      <c r="Q228" s="11" t="str">
        <f t="shared" si="65"/>
        <v/>
      </c>
      <c r="R228" s="11" t="str">
        <f t="shared" si="66"/>
        <v/>
      </c>
      <c r="S228" s="11" t="str">
        <f t="shared" si="70"/>
        <v/>
      </c>
      <c r="T228" s="11" t="str">
        <f t="shared" si="71"/>
        <v/>
      </c>
    </row>
    <row r="229" spans="2:20" x14ac:dyDescent="0.25">
      <c r="B229" s="2" t="str">
        <f t="shared" si="54"/>
        <v/>
      </c>
      <c r="C229" s="3" t="str">
        <f t="shared" si="67"/>
        <v/>
      </c>
      <c r="D229" s="10" t="str">
        <f t="shared" si="68"/>
        <v/>
      </c>
      <c r="E229" s="6" t="str">
        <f t="shared" si="55"/>
        <v/>
      </c>
      <c r="F229" s="6" t="str">
        <f t="shared" si="56"/>
        <v/>
      </c>
      <c r="G229" s="6" t="str">
        <f t="shared" si="57"/>
        <v/>
      </c>
      <c r="H229" s="6" t="str">
        <f t="shared" si="58"/>
        <v/>
      </c>
      <c r="I229" s="6" t="str">
        <f t="shared" si="59"/>
        <v/>
      </c>
      <c r="J229" s="6" t="str">
        <f t="shared" si="69"/>
        <v/>
      </c>
      <c r="K229" s="6" t="str">
        <f t="shared" si="60"/>
        <v/>
      </c>
      <c r="L229" s="10" t="str">
        <f t="shared" si="61"/>
        <v/>
      </c>
      <c r="M229" s="10" t="str">
        <f t="shared" si="62"/>
        <v/>
      </c>
      <c r="N229" s="10" t="str">
        <f t="shared" si="63"/>
        <v/>
      </c>
      <c r="O229" s="10" t="str">
        <f t="shared" si="64"/>
        <v/>
      </c>
      <c r="P229" s="10"/>
      <c r="Q229" s="11" t="str">
        <f t="shared" si="65"/>
        <v/>
      </c>
      <c r="R229" s="11" t="str">
        <f t="shared" si="66"/>
        <v/>
      </c>
      <c r="S229" s="11" t="str">
        <f t="shared" si="70"/>
        <v/>
      </c>
      <c r="T229" s="11" t="str">
        <f t="shared" si="71"/>
        <v/>
      </c>
    </row>
    <row r="230" spans="2:20" x14ac:dyDescent="0.25">
      <c r="B230" s="2" t="str">
        <f t="shared" si="54"/>
        <v/>
      </c>
      <c r="C230" s="3" t="str">
        <f t="shared" si="67"/>
        <v/>
      </c>
      <c r="D230" s="10" t="str">
        <f t="shared" si="68"/>
        <v/>
      </c>
      <c r="E230" s="6" t="str">
        <f t="shared" si="55"/>
        <v/>
      </c>
      <c r="F230" s="6" t="str">
        <f t="shared" si="56"/>
        <v/>
      </c>
      <c r="G230" s="6" t="str">
        <f t="shared" si="57"/>
        <v/>
      </c>
      <c r="H230" s="6" t="str">
        <f t="shared" si="58"/>
        <v/>
      </c>
      <c r="I230" s="6" t="str">
        <f t="shared" si="59"/>
        <v/>
      </c>
      <c r="J230" s="6" t="str">
        <f t="shared" si="69"/>
        <v/>
      </c>
      <c r="K230" s="6" t="str">
        <f t="shared" si="60"/>
        <v/>
      </c>
      <c r="L230" s="10" t="str">
        <f t="shared" si="61"/>
        <v/>
      </c>
      <c r="M230" s="10" t="str">
        <f t="shared" si="62"/>
        <v/>
      </c>
      <c r="N230" s="10" t="str">
        <f t="shared" si="63"/>
        <v/>
      </c>
      <c r="O230" s="10" t="str">
        <f t="shared" si="64"/>
        <v/>
      </c>
      <c r="P230" s="10"/>
      <c r="Q230" s="11" t="str">
        <f t="shared" si="65"/>
        <v/>
      </c>
      <c r="R230" s="11" t="str">
        <f t="shared" si="66"/>
        <v/>
      </c>
      <c r="S230" s="11" t="str">
        <f t="shared" si="70"/>
        <v/>
      </c>
      <c r="T230" s="11" t="str">
        <f t="shared" si="71"/>
        <v/>
      </c>
    </row>
    <row r="231" spans="2:20" x14ac:dyDescent="0.25">
      <c r="B231" s="2" t="str">
        <f t="shared" si="54"/>
        <v/>
      </c>
      <c r="C231" s="3" t="str">
        <f t="shared" si="67"/>
        <v/>
      </c>
      <c r="D231" s="10" t="str">
        <f t="shared" si="68"/>
        <v/>
      </c>
      <c r="E231" s="6" t="str">
        <f t="shared" si="55"/>
        <v/>
      </c>
      <c r="F231" s="6" t="str">
        <f t="shared" si="56"/>
        <v/>
      </c>
      <c r="G231" s="6" t="str">
        <f t="shared" si="57"/>
        <v/>
      </c>
      <c r="H231" s="6" t="str">
        <f t="shared" si="58"/>
        <v/>
      </c>
      <c r="I231" s="6" t="str">
        <f t="shared" si="59"/>
        <v/>
      </c>
      <c r="J231" s="6" t="str">
        <f t="shared" si="69"/>
        <v/>
      </c>
      <c r="K231" s="6" t="str">
        <f t="shared" si="60"/>
        <v/>
      </c>
      <c r="L231" s="10" t="str">
        <f t="shared" si="61"/>
        <v/>
      </c>
      <c r="M231" s="10" t="str">
        <f t="shared" si="62"/>
        <v/>
      </c>
      <c r="N231" s="10" t="str">
        <f t="shared" si="63"/>
        <v/>
      </c>
      <c r="O231" s="10" t="str">
        <f t="shared" si="64"/>
        <v/>
      </c>
      <c r="P231" s="10"/>
      <c r="Q231" s="11" t="str">
        <f t="shared" si="65"/>
        <v/>
      </c>
      <c r="R231" s="11" t="str">
        <f t="shared" si="66"/>
        <v/>
      </c>
      <c r="S231" s="11" t="str">
        <f t="shared" si="70"/>
        <v/>
      </c>
      <c r="T231" s="11" t="str">
        <f t="shared" si="71"/>
        <v/>
      </c>
    </row>
    <row r="232" spans="2:20" x14ac:dyDescent="0.25">
      <c r="B232" s="2" t="str">
        <f t="shared" si="54"/>
        <v/>
      </c>
      <c r="C232" s="3" t="str">
        <f t="shared" si="67"/>
        <v/>
      </c>
      <c r="D232" s="10" t="str">
        <f t="shared" si="68"/>
        <v/>
      </c>
      <c r="E232" s="6" t="str">
        <f t="shared" si="55"/>
        <v/>
      </c>
      <c r="F232" s="6" t="str">
        <f t="shared" si="56"/>
        <v/>
      </c>
      <c r="G232" s="6" t="str">
        <f t="shared" si="57"/>
        <v/>
      </c>
      <c r="H232" s="6" t="str">
        <f t="shared" si="58"/>
        <v/>
      </c>
      <c r="I232" s="6" t="str">
        <f t="shared" si="59"/>
        <v/>
      </c>
      <c r="J232" s="6" t="str">
        <f t="shared" si="69"/>
        <v/>
      </c>
      <c r="K232" s="6" t="str">
        <f t="shared" si="60"/>
        <v/>
      </c>
      <c r="L232" s="10" t="str">
        <f t="shared" si="61"/>
        <v/>
      </c>
      <c r="M232" s="10" t="str">
        <f t="shared" si="62"/>
        <v/>
      </c>
      <c r="N232" s="10" t="str">
        <f t="shared" si="63"/>
        <v/>
      </c>
      <c r="O232" s="10" t="str">
        <f t="shared" si="64"/>
        <v/>
      </c>
      <c r="P232" s="10"/>
      <c r="Q232" s="11" t="str">
        <f t="shared" si="65"/>
        <v/>
      </c>
      <c r="R232" s="11" t="str">
        <f t="shared" si="66"/>
        <v/>
      </c>
      <c r="S232" s="11" t="str">
        <f t="shared" si="70"/>
        <v/>
      </c>
      <c r="T232" s="11" t="str">
        <f t="shared" si="71"/>
        <v/>
      </c>
    </row>
    <row r="233" spans="2:20" x14ac:dyDescent="0.25">
      <c r="B233" s="2" t="str">
        <f t="shared" si="54"/>
        <v/>
      </c>
      <c r="C233" s="3" t="str">
        <f t="shared" si="67"/>
        <v/>
      </c>
      <c r="D233" s="10" t="str">
        <f t="shared" si="68"/>
        <v/>
      </c>
      <c r="E233" s="6" t="str">
        <f t="shared" si="55"/>
        <v/>
      </c>
      <c r="F233" s="6" t="str">
        <f t="shared" si="56"/>
        <v/>
      </c>
      <c r="G233" s="6" t="str">
        <f t="shared" si="57"/>
        <v/>
      </c>
      <c r="H233" s="6" t="str">
        <f t="shared" si="58"/>
        <v/>
      </c>
      <c r="I233" s="6" t="str">
        <f t="shared" si="59"/>
        <v/>
      </c>
      <c r="J233" s="6" t="str">
        <f t="shared" si="69"/>
        <v/>
      </c>
      <c r="K233" s="6" t="str">
        <f t="shared" si="60"/>
        <v/>
      </c>
      <c r="L233" s="10" t="str">
        <f t="shared" si="61"/>
        <v/>
      </c>
      <c r="M233" s="10" t="str">
        <f t="shared" si="62"/>
        <v/>
      </c>
      <c r="N233" s="10" t="str">
        <f t="shared" si="63"/>
        <v/>
      </c>
      <c r="O233" s="10" t="str">
        <f t="shared" si="64"/>
        <v/>
      </c>
      <c r="P233" s="10"/>
      <c r="Q233" s="11" t="str">
        <f t="shared" si="65"/>
        <v/>
      </c>
      <c r="R233" s="11" t="str">
        <f t="shared" si="66"/>
        <v/>
      </c>
      <c r="S233" s="11" t="str">
        <f t="shared" si="70"/>
        <v/>
      </c>
      <c r="T233" s="11" t="str">
        <f t="shared" si="71"/>
        <v/>
      </c>
    </row>
    <row r="234" spans="2:20" x14ac:dyDescent="0.25">
      <c r="B234" s="2" t="str">
        <f t="shared" si="54"/>
        <v/>
      </c>
      <c r="C234" s="3" t="str">
        <f t="shared" si="67"/>
        <v/>
      </c>
      <c r="D234" s="10" t="str">
        <f t="shared" si="68"/>
        <v/>
      </c>
      <c r="E234" s="6" t="str">
        <f t="shared" si="55"/>
        <v/>
      </c>
      <c r="F234" s="6" t="str">
        <f t="shared" si="56"/>
        <v/>
      </c>
      <c r="G234" s="6" t="str">
        <f t="shared" si="57"/>
        <v/>
      </c>
      <c r="H234" s="6" t="str">
        <f t="shared" si="58"/>
        <v/>
      </c>
      <c r="I234" s="6" t="str">
        <f t="shared" si="59"/>
        <v/>
      </c>
      <c r="J234" s="6" t="str">
        <f t="shared" si="69"/>
        <v/>
      </c>
      <c r="K234" s="6" t="str">
        <f t="shared" si="60"/>
        <v/>
      </c>
      <c r="L234" s="10" t="str">
        <f t="shared" si="61"/>
        <v/>
      </c>
      <c r="M234" s="10" t="str">
        <f t="shared" si="62"/>
        <v/>
      </c>
      <c r="N234" s="10" t="str">
        <f t="shared" si="63"/>
        <v/>
      </c>
      <c r="O234" s="10" t="str">
        <f t="shared" si="64"/>
        <v/>
      </c>
      <c r="P234" s="10"/>
      <c r="Q234" s="11" t="str">
        <f t="shared" si="65"/>
        <v/>
      </c>
      <c r="R234" s="11" t="str">
        <f t="shared" si="66"/>
        <v/>
      </c>
      <c r="S234" s="11" t="str">
        <f t="shared" si="70"/>
        <v/>
      </c>
      <c r="T234" s="11" t="str">
        <f t="shared" si="71"/>
        <v/>
      </c>
    </row>
    <row r="235" spans="2:20" x14ac:dyDescent="0.25">
      <c r="B235" s="2" t="str">
        <f t="shared" si="54"/>
        <v/>
      </c>
      <c r="C235" s="3" t="str">
        <f t="shared" si="67"/>
        <v/>
      </c>
      <c r="D235" s="10" t="str">
        <f t="shared" si="68"/>
        <v/>
      </c>
      <c r="E235" s="6" t="str">
        <f t="shared" si="55"/>
        <v/>
      </c>
      <c r="F235" s="6" t="str">
        <f t="shared" si="56"/>
        <v/>
      </c>
      <c r="G235" s="6" t="str">
        <f t="shared" si="57"/>
        <v/>
      </c>
      <c r="H235" s="6" t="str">
        <f t="shared" si="58"/>
        <v/>
      </c>
      <c r="I235" s="6" t="str">
        <f t="shared" si="59"/>
        <v/>
      </c>
      <c r="J235" s="6" t="str">
        <f t="shared" si="69"/>
        <v/>
      </c>
      <c r="K235" s="6" t="str">
        <f t="shared" si="60"/>
        <v/>
      </c>
      <c r="L235" s="10" t="str">
        <f t="shared" si="61"/>
        <v/>
      </c>
      <c r="M235" s="10" t="str">
        <f t="shared" si="62"/>
        <v/>
      </c>
      <c r="N235" s="10" t="str">
        <f t="shared" si="63"/>
        <v/>
      </c>
      <c r="O235" s="10" t="str">
        <f t="shared" si="64"/>
        <v/>
      </c>
      <c r="P235" s="10"/>
      <c r="Q235" s="11" t="str">
        <f t="shared" si="65"/>
        <v/>
      </c>
      <c r="R235" s="11" t="str">
        <f t="shared" si="66"/>
        <v/>
      </c>
      <c r="S235" s="11" t="str">
        <f t="shared" si="70"/>
        <v/>
      </c>
      <c r="T235" s="11" t="str">
        <f t="shared" si="71"/>
        <v/>
      </c>
    </row>
    <row r="236" spans="2:20" x14ac:dyDescent="0.25">
      <c r="B236" s="2" t="str">
        <f t="shared" si="54"/>
        <v/>
      </c>
      <c r="C236" s="3" t="str">
        <f t="shared" si="67"/>
        <v/>
      </c>
      <c r="D236" s="10" t="str">
        <f t="shared" si="68"/>
        <v/>
      </c>
      <c r="E236" s="6" t="str">
        <f t="shared" si="55"/>
        <v/>
      </c>
      <c r="F236" s="6" t="str">
        <f t="shared" si="56"/>
        <v/>
      </c>
      <c r="G236" s="6" t="str">
        <f t="shared" si="57"/>
        <v/>
      </c>
      <c r="H236" s="6" t="str">
        <f t="shared" si="58"/>
        <v/>
      </c>
      <c r="I236" s="6" t="str">
        <f t="shared" si="59"/>
        <v/>
      </c>
      <c r="J236" s="6" t="str">
        <f t="shared" si="69"/>
        <v/>
      </c>
      <c r="K236" s="6" t="str">
        <f t="shared" si="60"/>
        <v/>
      </c>
      <c r="L236" s="10" t="str">
        <f t="shared" si="61"/>
        <v/>
      </c>
      <c r="M236" s="10" t="str">
        <f t="shared" si="62"/>
        <v/>
      </c>
      <c r="N236" s="10" t="str">
        <f t="shared" si="63"/>
        <v/>
      </c>
      <c r="O236" s="10" t="str">
        <f t="shared" si="64"/>
        <v/>
      </c>
      <c r="P236" s="10"/>
      <c r="Q236" s="11" t="str">
        <f t="shared" si="65"/>
        <v/>
      </c>
      <c r="R236" s="11" t="str">
        <f t="shared" si="66"/>
        <v/>
      </c>
      <c r="S236" s="11" t="str">
        <f t="shared" si="70"/>
        <v/>
      </c>
      <c r="T236" s="11" t="str">
        <f t="shared" si="71"/>
        <v/>
      </c>
    </row>
    <row r="237" spans="2:20" x14ac:dyDescent="0.25">
      <c r="B237" s="2" t="str">
        <f t="shared" si="54"/>
        <v/>
      </c>
      <c r="C237" s="3" t="str">
        <f t="shared" si="67"/>
        <v/>
      </c>
      <c r="D237" s="10" t="str">
        <f t="shared" si="68"/>
        <v/>
      </c>
      <c r="E237" s="6" t="str">
        <f t="shared" si="55"/>
        <v/>
      </c>
      <c r="F237" s="6" t="str">
        <f t="shared" si="56"/>
        <v/>
      </c>
      <c r="G237" s="6" t="str">
        <f t="shared" si="57"/>
        <v/>
      </c>
      <c r="H237" s="6" t="str">
        <f t="shared" si="58"/>
        <v/>
      </c>
      <c r="I237" s="6" t="str">
        <f t="shared" si="59"/>
        <v/>
      </c>
      <c r="J237" s="6" t="str">
        <f t="shared" si="69"/>
        <v/>
      </c>
      <c r="K237" s="6" t="str">
        <f t="shared" si="60"/>
        <v/>
      </c>
      <c r="L237" s="10" t="str">
        <f t="shared" si="61"/>
        <v/>
      </c>
      <c r="M237" s="10" t="str">
        <f t="shared" si="62"/>
        <v/>
      </c>
      <c r="N237" s="10" t="str">
        <f t="shared" si="63"/>
        <v/>
      </c>
      <c r="O237" s="10" t="str">
        <f t="shared" si="64"/>
        <v/>
      </c>
      <c r="P237" s="10"/>
      <c r="Q237" s="11" t="str">
        <f t="shared" si="65"/>
        <v/>
      </c>
      <c r="R237" s="11" t="str">
        <f t="shared" si="66"/>
        <v/>
      </c>
      <c r="S237" s="11" t="str">
        <f t="shared" si="70"/>
        <v/>
      </c>
      <c r="T237" s="11" t="str">
        <f t="shared" si="71"/>
        <v/>
      </c>
    </row>
    <row r="238" spans="2:20" x14ac:dyDescent="0.25">
      <c r="B238" s="2" t="str">
        <f t="shared" si="54"/>
        <v/>
      </c>
      <c r="C238" s="3" t="str">
        <f t="shared" si="67"/>
        <v/>
      </c>
      <c r="D238" s="10" t="str">
        <f t="shared" si="68"/>
        <v/>
      </c>
      <c r="E238" s="6" t="str">
        <f t="shared" si="55"/>
        <v/>
      </c>
      <c r="F238" s="6" t="str">
        <f t="shared" si="56"/>
        <v/>
      </c>
      <c r="G238" s="6" t="str">
        <f t="shared" si="57"/>
        <v/>
      </c>
      <c r="H238" s="6" t="str">
        <f t="shared" si="58"/>
        <v/>
      </c>
      <c r="I238" s="6" t="str">
        <f t="shared" si="59"/>
        <v/>
      </c>
      <c r="J238" s="6" t="str">
        <f t="shared" si="69"/>
        <v/>
      </c>
      <c r="K238" s="6" t="str">
        <f t="shared" si="60"/>
        <v/>
      </c>
      <c r="L238" s="10" t="str">
        <f t="shared" si="61"/>
        <v/>
      </c>
      <c r="M238" s="10" t="str">
        <f t="shared" si="62"/>
        <v/>
      </c>
      <c r="N238" s="10" t="str">
        <f t="shared" si="63"/>
        <v/>
      </c>
      <c r="O238" s="10" t="str">
        <f t="shared" si="64"/>
        <v/>
      </c>
      <c r="P238" s="10"/>
      <c r="Q238" s="11" t="str">
        <f t="shared" si="65"/>
        <v/>
      </c>
      <c r="R238" s="11" t="str">
        <f t="shared" si="66"/>
        <v/>
      </c>
      <c r="S238" s="11" t="str">
        <f t="shared" si="70"/>
        <v/>
      </c>
      <c r="T238" s="11" t="str">
        <f t="shared" si="71"/>
        <v/>
      </c>
    </row>
    <row r="239" spans="2:20" x14ac:dyDescent="0.25">
      <c r="B239" s="2" t="str">
        <f t="shared" si="54"/>
        <v/>
      </c>
      <c r="C239" s="3" t="str">
        <f t="shared" si="67"/>
        <v/>
      </c>
      <c r="D239" s="10" t="str">
        <f t="shared" si="68"/>
        <v/>
      </c>
      <c r="E239" s="6" t="str">
        <f t="shared" si="55"/>
        <v/>
      </c>
      <c r="F239" s="6" t="str">
        <f t="shared" si="56"/>
        <v/>
      </c>
      <c r="G239" s="6" t="str">
        <f t="shared" si="57"/>
        <v/>
      </c>
      <c r="H239" s="6" t="str">
        <f t="shared" si="58"/>
        <v/>
      </c>
      <c r="I239" s="6" t="str">
        <f t="shared" si="59"/>
        <v/>
      </c>
      <c r="J239" s="6" t="str">
        <f t="shared" si="69"/>
        <v/>
      </c>
      <c r="K239" s="6" t="str">
        <f t="shared" si="60"/>
        <v/>
      </c>
      <c r="L239" s="10" t="str">
        <f t="shared" si="61"/>
        <v/>
      </c>
      <c r="M239" s="10" t="str">
        <f t="shared" si="62"/>
        <v/>
      </c>
      <c r="N239" s="10" t="str">
        <f t="shared" si="63"/>
        <v/>
      </c>
      <c r="O239" s="10" t="str">
        <f t="shared" si="64"/>
        <v/>
      </c>
      <c r="P239" s="10"/>
      <c r="Q239" s="11" t="str">
        <f t="shared" si="65"/>
        <v/>
      </c>
      <c r="R239" s="11" t="str">
        <f t="shared" si="66"/>
        <v/>
      </c>
      <c r="S239" s="11" t="str">
        <f t="shared" si="70"/>
        <v/>
      </c>
      <c r="T239" s="11" t="str">
        <f t="shared" si="71"/>
        <v/>
      </c>
    </row>
    <row r="240" spans="2:20" x14ac:dyDescent="0.25">
      <c r="B240" s="2" t="str">
        <f t="shared" si="54"/>
        <v/>
      </c>
      <c r="C240" s="3" t="str">
        <f t="shared" si="67"/>
        <v/>
      </c>
      <c r="D240" s="10" t="str">
        <f t="shared" si="68"/>
        <v/>
      </c>
      <c r="E240" s="6" t="str">
        <f t="shared" si="55"/>
        <v/>
      </c>
      <c r="F240" s="6" t="str">
        <f t="shared" si="56"/>
        <v/>
      </c>
      <c r="G240" s="6" t="str">
        <f t="shared" si="57"/>
        <v/>
      </c>
      <c r="H240" s="6" t="str">
        <f t="shared" si="58"/>
        <v/>
      </c>
      <c r="I240" s="6" t="str">
        <f t="shared" si="59"/>
        <v/>
      </c>
      <c r="J240" s="6" t="str">
        <f t="shared" si="69"/>
        <v/>
      </c>
      <c r="K240" s="6" t="str">
        <f t="shared" si="60"/>
        <v/>
      </c>
      <c r="L240" s="10" t="str">
        <f t="shared" si="61"/>
        <v/>
      </c>
      <c r="M240" s="10" t="str">
        <f t="shared" si="62"/>
        <v/>
      </c>
      <c r="N240" s="10" t="str">
        <f t="shared" si="63"/>
        <v/>
      </c>
      <c r="O240" s="10" t="str">
        <f t="shared" si="64"/>
        <v/>
      </c>
      <c r="P240" s="10"/>
      <c r="Q240" s="11" t="str">
        <f t="shared" si="65"/>
        <v/>
      </c>
      <c r="R240" s="11" t="str">
        <f t="shared" si="66"/>
        <v/>
      </c>
      <c r="S240" s="11" t="str">
        <f t="shared" si="70"/>
        <v/>
      </c>
      <c r="T240" s="11" t="str">
        <f t="shared" si="71"/>
        <v/>
      </c>
    </row>
    <row r="241" spans="2:20" x14ac:dyDescent="0.25">
      <c r="B241" s="2" t="str">
        <f t="shared" si="54"/>
        <v/>
      </c>
      <c r="C241" s="3" t="str">
        <f t="shared" si="67"/>
        <v/>
      </c>
      <c r="D241" s="10" t="str">
        <f t="shared" si="68"/>
        <v/>
      </c>
      <c r="E241" s="6" t="str">
        <f t="shared" si="55"/>
        <v/>
      </c>
      <c r="F241" s="6" t="str">
        <f t="shared" si="56"/>
        <v/>
      </c>
      <c r="G241" s="6" t="str">
        <f t="shared" si="57"/>
        <v/>
      </c>
      <c r="H241" s="6" t="str">
        <f t="shared" si="58"/>
        <v/>
      </c>
      <c r="I241" s="6" t="str">
        <f t="shared" si="59"/>
        <v/>
      </c>
      <c r="J241" s="6" t="str">
        <f t="shared" si="69"/>
        <v/>
      </c>
      <c r="K241" s="6" t="str">
        <f t="shared" si="60"/>
        <v/>
      </c>
      <c r="L241" s="10" t="str">
        <f t="shared" si="61"/>
        <v/>
      </c>
      <c r="M241" s="10" t="str">
        <f t="shared" si="62"/>
        <v/>
      </c>
      <c r="N241" s="10" t="str">
        <f t="shared" si="63"/>
        <v/>
      </c>
      <c r="O241" s="10" t="str">
        <f t="shared" si="64"/>
        <v/>
      </c>
      <c r="P241" s="10"/>
      <c r="Q241" s="11" t="str">
        <f t="shared" si="65"/>
        <v/>
      </c>
      <c r="R241" s="11" t="str">
        <f t="shared" si="66"/>
        <v/>
      </c>
      <c r="S241" s="11" t="str">
        <f t="shared" si="70"/>
        <v/>
      </c>
      <c r="T241" s="11" t="str">
        <f t="shared" si="71"/>
        <v/>
      </c>
    </row>
    <row r="242" spans="2:20" x14ac:dyDescent="0.25">
      <c r="B242" s="2" t="str">
        <f t="shared" si="54"/>
        <v/>
      </c>
      <c r="C242" s="3" t="str">
        <f t="shared" si="67"/>
        <v/>
      </c>
      <c r="D242" s="10" t="str">
        <f t="shared" si="68"/>
        <v/>
      </c>
      <c r="E242" s="6" t="str">
        <f t="shared" si="55"/>
        <v/>
      </c>
      <c r="F242" s="6" t="str">
        <f t="shared" si="56"/>
        <v/>
      </c>
      <c r="G242" s="6" t="str">
        <f t="shared" si="57"/>
        <v/>
      </c>
      <c r="H242" s="6" t="str">
        <f t="shared" si="58"/>
        <v/>
      </c>
      <c r="I242" s="6" t="str">
        <f t="shared" si="59"/>
        <v/>
      </c>
      <c r="J242" s="6" t="str">
        <f t="shared" si="69"/>
        <v/>
      </c>
      <c r="K242" s="6" t="str">
        <f t="shared" si="60"/>
        <v/>
      </c>
      <c r="L242" s="10" t="str">
        <f t="shared" si="61"/>
        <v/>
      </c>
      <c r="M242" s="10" t="str">
        <f t="shared" si="62"/>
        <v/>
      </c>
      <c r="N242" s="10" t="str">
        <f t="shared" si="63"/>
        <v/>
      </c>
      <c r="O242" s="10" t="str">
        <f t="shared" si="64"/>
        <v/>
      </c>
      <c r="P242" s="10"/>
      <c r="Q242" s="11" t="str">
        <f t="shared" si="65"/>
        <v/>
      </c>
      <c r="R242" s="11" t="str">
        <f t="shared" si="66"/>
        <v/>
      </c>
      <c r="S242" s="11" t="str">
        <f t="shared" si="70"/>
        <v/>
      </c>
      <c r="T242" s="11" t="str">
        <f t="shared" si="71"/>
        <v/>
      </c>
    </row>
    <row r="243" spans="2:20" x14ac:dyDescent="0.25">
      <c r="B243" s="2" t="str">
        <f t="shared" si="54"/>
        <v/>
      </c>
      <c r="C243" s="3" t="str">
        <f t="shared" si="67"/>
        <v/>
      </c>
      <c r="D243" s="10" t="str">
        <f t="shared" si="68"/>
        <v/>
      </c>
      <c r="E243" s="6" t="str">
        <f t="shared" si="55"/>
        <v/>
      </c>
      <c r="F243" s="6" t="str">
        <f t="shared" si="56"/>
        <v/>
      </c>
      <c r="G243" s="6" t="str">
        <f t="shared" si="57"/>
        <v/>
      </c>
      <c r="H243" s="6" t="str">
        <f t="shared" si="58"/>
        <v/>
      </c>
      <c r="I243" s="6" t="str">
        <f t="shared" si="59"/>
        <v/>
      </c>
      <c r="J243" s="6" t="str">
        <f t="shared" si="69"/>
        <v/>
      </c>
      <c r="K243" s="6" t="str">
        <f t="shared" si="60"/>
        <v/>
      </c>
      <c r="L243" s="10" t="str">
        <f t="shared" si="61"/>
        <v/>
      </c>
      <c r="M243" s="10" t="str">
        <f t="shared" si="62"/>
        <v/>
      </c>
      <c r="N243" s="10" t="str">
        <f t="shared" si="63"/>
        <v/>
      </c>
      <c r="O243" s="10" t="str">
        <f t="shared" si="64"/>
        <v/>
      </c>
      <c r="P243" s="10"/>
      <c r="Q243" s="11" t="str">
        <f t="shared" si="65"/>
        <v/>
      </c>
      <c r="R243" s="11" t="str">
        <f t="shared" si="66"/>
        <v/>
      </c>
      <c r="S243" s="11" t="str">
        <f t="shared" si="70"/>
        <v/>
      </c>
      <c r="T243" s="11" t="str">
        <f t="shared" si="71"/>
        <v/>
      </c>
    </row>
    <row r="244" spans="2:20" x14ac:dyDescent="0.25">
      <c r="B244" s="2" t="str">
        <f t="shared" si="54"/>
        <v/>
      </c>
      <c r="C244" s="3" t="str">
        <f t="shared" si="67"/>
        <v/>
      </c>
      <c r="D244" s="10" t="str">
        <f t="shared" si="68"/>
        <v/>
      </c>
      <c r="E244" s="6" t="str">
        <f t="shared" si="55"/>
        <v/>
      </c>
      <c r="F244" s="6" t="str">
        <f t="shared" si="56"/>
        <v/>
      </c>
      <c r="G244" s="6" t="str">
        <f t="shared" si="57"/>
        <v/>
      </c>
      <c r="H244" s="6" t="str">
        <f t="shared" si="58"/>
        <v/>
      </c>
      <c r="I244" s="6" t="str">
        <f t="shared" si="59"/>
        <v/>
      </c>
      <c r="J244" s="6" t="str">
        <f t="shared" si="69"/>
        <v/>
      </c>
      <c r="K244" s="6" t="str">
        <f t="shared" si="60"/>
        <v/>
      </c>
      <c r="L244" s="10" t="str">
        <f t="shared" si="61"/>
        <v/>
      </c>
      <c r="M244" s="10" t="str">
        <f t="shared" si="62"/>
        <v/>
      </c>
      <c r="N244" s="10" t="str">
        <f t="shared" si="63"/>
        <v/>
      </c>
      <c r="O244" s="10" t="str">
        <f t="shared" si="64"/>
        <v/>
      </c>
      <c r="P244" s="10"/>
      <c r="Q244" s="11" t="str">
        <f t="shared" si="65"/>
        <v/>
      </c>
      <c r="R244" s="11" t="str">
        <f t="shared" si="66"/>
        <v/>
      </c>
      <c r="S244" s="11" t="str">
        <f t="shared" si="70"/>
        <v/>
      </c>
      <c r="T244" s="11" t="str">
        <f t="shared" si="71"/>
        <v/>
      </c>
    </row>
    <row r="245" spans="2:20" x14ac:dyDescent="0.25">
      <c r="B245" s="2" t="str">
        <f t="shared" si="54"/>
        <v/>
      </c>
      <c r="C245" s="3" t="str">
        <f t="shared" si="67"/>
        <v/>
      </c>
      <c r="D245" s="10" t="str">
        <f t="shared" si="68"/>
        <v/>
      </c>
      <c r="E245" s="6" t="str">
        <f t="shared" si="55"/>
        <v/>
      </c>
      <c r="F245" s="6" t="str">
        <f t="shared" si="56"/>
        <v/>
      </c>
      <c r="G245" s="6" t="str">
        <f t="shared" si="57"/>
        <v/>
      </c>
      <c r="H245" s="6" t="str">
        <f t="shared" si="58"/>
        <v/>
      </c>
      <c r="I245" s="6" t="str">
        <f t="shared" si="59"/>
        <v/>
      </c>
      <c r="J245" s="6" t="str">
        <f t="shared" si="69"/>
        <v/>
      </c>
      <c r="K245" s="6" t="str">
        <f t="shared" si="60"/>
        <v/>
      </c>
      <c r="L245" s="10" t="str">
        <f t="shared" si="61"/>
        <v/>
      </c>
      <c r="M245" s="10" t="str">
        <f t="shared" si="62"/>
        <v/>
      </c>
      <c r="N245" s="10" t="str">
        <f t="shared" si="63"/>
        <v/>
      </c>
      <c r="O245" s="10" t="str">
        <f t="shared" si="64"/>
        <v/>
      </c>
      <c r="P245" s="10"/>
      <c r="Q245" s="11" t="str">
        <f t="shared" si="65"/>
        <v/>
      </c>
      <c r="R245" s="11" t="str">
        <f t="shared" si="66"/>
        <v/>
      </c>
      <c r="S245" s="11" t="str">
        <f t="shared" si="70"/>
        <v/>
      </c>
      <c r="T245" s="11" t="str">
        <f t="shared" si="71"/>
        <v/>
      </c>
    </row>
    <row r="246" spans="2:20" x14ac:dyDescent="0.25">
      <c r="B246" s="2" t="str">
        <f t="shared" si="54"/>
        <v/>
      </c>
      <c r="C246" s="3" t="str">
        <f t="shared" si="67"/>
        <v/>
      </c>
      <c r="D246" s="10" t="str">
        <f t="shared" si="68"/>
        <v/>
      </c>
      <c r="E246" s="6" t="str">
        <f t="shared" si="55"/>
        <v/>
      </c>
      <c r="F246" s="6" t="str">
        <f t="shared" si="56"/>
        <v/>
      </c>
      <c r="G246" s="6" t="str">
        <f t="shared" si="57"/>
        <v/>
      </c>
      <c r="H246" s="6" t="str">
        <f t="shared" si="58"/>
        <v/>
      </c>
      <c r="I246" s="6" t="str">
        <f t="shared" si="59"/>
        <v/>
      </c>
      <c r="J246" s="6" t="str">
        <f t="shared" si="69"/>
        <v/>
      </c>
      <c r="K246" s="6" t="str">
        <f t="shared" si="60"/>
        <v/>
      </c>
      <c r="L246" s="10" t="str">
        <f t="shared" si="61"/>
        <v/>
      </c>
      <c r="M246" s="10" t="str">
        <f t="shared" si="62"/>
        <v/>
      </c>
      <c r="N246" s="10" t="str">
        <f t="shared" si="63"/>
        <v/>
      </c>
      <c r="O246" s="10" t="str">
        <f t="shared" si="64"/>
        <v/>
      </c>
      <c r="P246" s="10"/>
      <c r="Q246" s="11" t="str">
        <f t="shared" si="65"/>
        <v/>
      </c>
      <c r="R246" s="11" t="str">
        <f t="shared" si="66"/>
        <v/>
      </c>
      <c r="S246" s="11" t="str">
        <f t="shared" si="70"/>
        <v/>
      </c>
      <c r="T246" s="11" t="str">
        <f t="shared" si="71"/>
        <v/>
      </c>
    </row>
    <row r="247" spans="2:20" x14ac:dyDescent="0.25">
      <c r="B247" s="2" t="str">
        <f t="shared" si="54"/>
        <v/>
      </c>
      <c r="C247" s="3" t="str">
        <f t="shared" si="67"/>
        <v/>
      </c>
      <c r="D247" s="10" t="str">
        <f t="shared" si="68"/>
        <v/>
      </c>
      <c r="E247" s="6" t="str">
        <f t="shared" si="55"/>
        <v/>
      </c>
      <c r="F247" s="6" t="str">
        <f t="shared" si="56"/>
        <v/>
      </c>
      <c r="G247" s="6" t="str">
        <f t="shared" si="57"/>
        <v/>
      </c>
      <c r="H247" s="6" t="str">
        <f t="shared" si="58"/>
        <v/>
      </c>
      <c r="I247" s="6" t="str">
        <f t="shared" si="59"/>
        <v/>
      </c>
      <c r="J247" s="6" t="str">
        <f t="shared" si="69"/>
        <v/>
      </c>
      <c r="K247" s="6" t="str">
        <f t="shared" si="60"/>
        <v/>
      </c>
      <c r="L247" s="10" t="str">
        <f t="shared" si="61"/>
        <v/>
      </c>
      <c r="M247" s="10" t="str">
        <f t="shared" si="62"/>
        <v/>
      </c>
      <c r="N247" s="10" t="str">
        <f t="shared" si="63"/>
        <v/>
      </c>
      <c r="O247" s="10" t="str">
        <f t="shared" si="64"/>
        <v/>
      </c>
      <c r="P247" s="10"/>
      <c r="Q247" s="11" t="str">
        <f t="shared" si="65"/>
        <v/>
      </c>
      <c r="R247" s="11" t="str">
        <f t="shared" si="66"/>
        <v/>
      </c>
      <c r="S247" s="11" t="str">
        <f t="shared" si="70"/>
        <v/>
      </c>
      <c r="T247" s="11" t="str">
        <f t="shared" si="71"/>
        <v/>
      </c>
    </row>
    <row r="248" spans="2:20" x14ac:dyDescent="0.25">
      <c r="B248" s="2" t="str">
        <f t="shared" si="54"/>
        <v/>
      </c>
      <c r="C248" s="3" t="str">
        <f t="shared" si="67"/>
        <v/>
      </c>
      <c r="D248" s="10" t="str">
        <f t="shared" si="68"/>
        <v/>
      </c>
      <c r="E248" s="6" t="str">
        <f t="shared" si="55"/>
        <v/>
      </c>
      <c r="F248" s="6" t="str">
        <f t="shared" si="56"/>
        <v/>
      </c>
      <c r="G248" s="6" t="str">
        <f t="shared" si="57"/>
        <v/>
      </c>
      <c r="H248" s="6" t="str">
        <f t="shared" si="58"/>
        <v/>
      </c>
      <c r="I248" s="6" t="str">
        <f t="shared" si="59"/>
        <v/>
      </c>
      <c r="J248" s="6" t="str">
        <f t="shared" si="69"/>
        <v/>
      </c>
      <c r="K248" s="6" t="str">
        <f t="shared" si="60"/>
        <v/>
      </c>
      <c r="L248" s="10" t="str">
        <f t="shared" si="61"/>
        <v/>
      </c>
      <c r="M248" s="10" t="str">
        <f t="shared" si="62"/>
        <v/>
      </c>
      <c r="N248" s="10" t="str">
        <f t="shared" si="63"/>
        <v/>
      </c>
      <c r="O248" s="10" t="str">
        <f t="shared" si="64"/>
        <v/>
      </c>
      <c r="P248" s="10"/>
      <c r="Q248" s="11" t="str">
        <f t="shared" si="65"/>
        <v/>
      </c>
      <c r="R248" s="11" t="str">
        <f t="shared" si="66"/>
        <v/>
      </c>
      <c r="S248" s="11" t="str">
        <f t="shared" si="70"/>
        <v/>
      </c>
      <c r="T248" s="11" t="str">
        <f t="shared" si="71"/>
        <v/>
      </c>
    </row>
    <row r="249" spans="2:20" x14ac:dyDescent="0.25">
      <c r="B249" s="2" t="str">
        <f t="shared" si="54"/>
        <v/>
      </c>
      <c r="C249" s="3" t="str">
        <f t="shared" si="67"/>
        <v/>
      </c>
      <c r="D249" s="10" t="str">
        <f t="shared" si="68"/>
        <v/>
      </c>
      <c r="E249" s="6" t="str">
        <f t="shared" si="55"/>
        <v/>
      </c>
      <c r="F249" s="6" t="str">
        <f t="shared" si="56"/>
        <v/>
      </c>
      <c r="G249" s="6" t="str">
        <f t="shared" si="57"/>
        <v/>
      </c>
      <c r="H249" s="6" t="str">
        <f t="shared" si="58"/>
        <v/>
      </c>
      <c r="I249" s="6" t="str">
        <f t="shared" si="59"/>
        <v/>
      </c>
      <c r="J249" s="6" t="str">
        <f t="shared" si="69"/>
        <v/>
      </c>
      <c r="K249" s="6" t="str">
        <f t="shared" si="60"/>
        <v/>
      </c>
      <c r="L249" s="10" t="str">
        <f t="shared" si="61"/>
        <v/>
      </c>
      <c r="M249" s="10" t="str">
        <f t="shared" si="62"/>
        <v/>
      </c>
      <c r="N249" s="10" t="str">
        <f t="shared" si="63"/>
        <v/>
      </c>
      <c r="O249" s="10" t="str">
        <f t="shared" si="64"/>
        <v/>
      </c>
      <c r="P249" s="10"/>
      <c r="Q249" s="11" t="str">
        <f t="shared" si="65"/>
        <v/>
      </c>
      <c r="R249" s="11" t="str">
        <f t="shared" si="66"/>
        <v/>
      </c>
      <c r="S249" s="11" t="str">
        <f t="shared" si="70"/>
        <v/>
      </c>
      <c r="T249" s="11" t="str">
        <f t="shared" si="71"/>
        <v/>
      </c>
    </row>
    <row r="250" spans="2:20" x14ac:dyDescent="0.25">
      <c r="B250" s="2" t="str">
        <f t="shared" si="54"/>
        <v/>
      </c>
      <c r="C250" s="3" t="str">
        <f t="shared" si="67"/>
        <v/>
      </c>
      <c r="D250" s="10" t="str">
        <f t="shared" si="68"/>
        <v/>
      </c>
      <c r="E250" s="6" t="str">
        <f t="shared" si="55"/>
        <v/>
      </c>
      <c r="F250" s="6" t="str">
        <f t="shared" si="56"/>
        <v/>
      </c>
      <c r="G250" s="6" t="str">
        <f t="shared" si="57"/>
        <v/>
      </c>
      <c r="H250" s="6" t="str">
        <f t="shared" si="58"/>
        <v/>
      </c>
      <c r="I250" s="6" t="str">
        <f t="shared" si="59"/>
        <v/>
      </c>
      <c r="J250" s="6" t="str">
        <f t="shared" si="69"/>
        <v/>
      </c>
      <c r="K250" s="6" t="str">
        <f t="shared" si="60"/>
        <v/>
      </c>
      <c r="L250" s="10" t="str">
        <f t="shared" si="61"/>
        <v/>
      </c>
      <c r="M250" s="10" t="str">
        <f t="shared" si="62"/>
        <v/>
      </c>
      <c r="N250" s="10" t="str">
        <f t="shared" si="63"/>
        <v/>
      </c>
      <c r="O250" s="10" t="str">
        <f t="shared" si="64"/>
        <v/>
      </c>
      <c r="P250" s="10"/>
      <c r="Q250" s="11" t="str">
        <f t="shared" si="65"/>
        <v/>
      </c>
      <c r="R250" s="11" t="str">
        <f t="shared" si="66"/>
        <v/>
      </c>
      <c r="S250" s="11" t="str">
        <f t="shared" si="70"/>
        <v/>
      </c>
      <c r="T250" s="11" t="str">
        <f t="shared" si="71"/>
        <v/>
      </c>
    </row>
    <row r="251" spans="2:20" x14ac:dyDescent="0.25">
      <c r="B251" s="2" t="str">
        <f t="shared" si="54"/>
        <v/>
      </c>
      <c r="C251" s="3" t="str">
        <f t="shared" si="67"/>
        <v/>
      </c>
      <c r="D251" s="10" t="str">
        <f t="shared" si="68"/>
        <v/>
      </c>
      <c r="E251" s="6" t="str">
        <f t="shared" si="55"/>
        <v/>
      </c>
      <c r="F251" s="6" t="str">
        <f t="shared" si="56"/>
        <v/>
      </c>
      <c r="G251" s="6" t="str">
        <f t="shared" si="57"/>
        <v/>
      </c>
      <c r="H251" s="6" t="str">
        <f t="shared" si="58"/>
        <v/>
      </c>
      <c r="I251" s="6" t="str">
        <f t="shared" si="59"/>
        <v/>
      </c>
      <c r="J251" s="6" t="str">
        <f t="shared" si="69"/>
        <v/>
      </c>
      <c r="K251" s="6" t="str">
        <f t="shared" si="60"/>
        <v/>
      </c>
      <c r="L251" s="10" t="str">
        <f t="shared" si="61"/>
        <v/>
      </c>
      <c r="M251" s="10" t="str">
        <f t="shared" si="62"/>
        <v/>
      </c>
      <c r="N251" s="10" t="str">
        <f t="shared" si="63"/>
        <v/>
      </c>
      <c r="O251" s="10" t="str">
        <f t="shared" si="64"/>
        <v/>
      </c>
      <c r="P251" s="10"/>
      <c r="Q251" s="11" t="str">
        <f t="shared" si="65"/>
        <v/>
      </c>
      <c r="R251" s="11" t="str">
        <f t="shared" si="66"/>
        <v/>
      </c>
      <c r="S251" s="11" t="str">
        <f t="shared" si="70"/>
        <v/>
      </c>
      <c r="T251" s="11" t="str">
        <f t="shared" si="71"/>
        <v/>
      </c>
    </row>
    <row r="252" spans="2:20" x14ac:dyDescent="0.25">
      <c r="B252" s="2" t="str">
        <f t="shared" si="54"/>
        <v/>
      </c>
      <c r="C252" s="3" t="str">
        <f t="shared" si="67"/>
        <v/>
      </c>
      <c r="D252" s="10" t="str">
        <f t="shared" si="68"/>
        <v/>
      </c>
      <c r="E252" s="6" t="str">
        <f t="shared" si="55"/>
        <v/>
      </c>
      <c r="F252" s="6" t="str">
        <f t="shared" si="56"/>
        <v/>
      </c>
      <c r="G252" s="6" t="str">
        <f t="shared" si="57"/>
        <v/>
      </c>
      <c r="H252" s="6" t="str">
        <f t="shared" si="58"/>
        <v/>
      </c>
      <c r="I252" s="6" t="str">
        <f t="shared" si="59"/>
        <v/>
      </c>
      <c r="J252" s="6" t="str">
        <f t="shared" si="69"/>
        <v/>
      </c>
      <c r="K252" s="6" t="str">
        <f t="shared" si="60"/>
        <v/>
      </c>
      <c r="L252" s="10" t="str">
        <f t="shared" si="61"/>
        <v/>
      </c>
      <c r="M252" s="10" t="str">
        <f t="shared" si="62"/>
        <v/>
      </c>
      <c r="N252" s="10" t="str">
        <f t="shared" si="63"/>
        <v/>
      </c>
      <c r="O252" s="10" t="str">
        <f t="shared" si="64"/>
        <v/>
      </c>
      <c r="P252" s="10"/>
      <c r="Q252" s="11" t="str">
        <f t="shared" si="65"/>
        <v/>
      </c>
      <c r="R252" s="11" t="str">
        <f t="shared" si="66"/>
        <v/>
      </c>
      <c r="S252" s="11" t="str">
        <f t="shared" si="70"/>
        <v/>
      </c>
      <c r="T252" s="11" t="str">
        <f t="shared" si="71"/>
        <v/>
      </c>
    </row>
    <row r="253" spans="2:20" x14ac:dyDescent="0.25">
      <c r="B253" s="2" t="str">
        <f t="shared" si="54"/>
        <v/>
      </c>
      <c r="C253" s="3" t="str">
        <f t="shared" si="67"/>
        <v/>
      </c>
      <c r="D253" s="10" t="str">
        <f t="shared" si="68"/>
        <v/>
      </c>
      <c r="E253" s="6" t="str">
        <f t="shared" si="55"/>
        <v/>
      </c>
      <c r="F253" s="6" t="str">
        <f t="shared" si="56"/>
        <v/>
      </c>
      <c r="G253" s="6" t="str">
        <f t="shared" si="57"/>
        <v/>
      </c>
      <c r="H253" s="6" t="str">
        <f t="shared" si="58"/>
        <v/>
      </c>
      <c r="I253" s="6" t="str">
        <f t="shared" si="59"/>
        <v/>
      </c>
      <c r="J253" s="6" t="str">
        <f t="shared" si="69"/>
        <v/>
      </c>
      <c r="K253" s="6" t="str">
        <f t="shared" si="60"/>
        <v/>
      </c>
      <c r="L253" s="10" t="str">
        <f t="shared" si="61"/>
        <v/>
      </c>
      <c r="M253" s="10" t="str">
        <f t="shared" si="62"/>
        <v/>
      </c>
      <c r="N253" s="10" t="str">
        <f t="shared" si="63"/>
        <v/>
      </c>
      <c r="O253" s="10" t="str">
        <f t="shared" si="64"/>
        <v/>
      </c>
      <c r="P253" s="10"/>
      <c r="Q253" s="11" t="str">
        <f t="shared" si="65"/>
        <v/>
      </c>
      <c r="R253" s="11" t="str">
        <f t="shared" si="66"/>
        <v/>
      </c>
      <c r="S253" s="11" t="str">
        <f t="shared" si="70"/>
        <v/>
      </c>
      <c r="T253" s="11" t="str">
        <f t="shared" si="71"/>
        <v/>
      </c>
    </row>
    <row r="254" spans="2:20" x14ac:dyDescent="0.25">
      <c r="B254" s="2" t="str">
        <f t="shared" si="54"/>
        <v/>
      </c>
      <c r="C254" s="3" t="str">
        <f t="shared" si="67"/>
        <v/>
      </c>
      <c r="D254" s="10" t="str">
        <f t="shared" si="68"/>
        <v/>
      </c>
      <c r="E254" s="6" t="str">
        <f t="shared" si="55"/>
        <v/>
      </c>
      <c r="F254" s="6" t="str">
        <f t="shared" si="56"/>
        <v/>
      </c>
      <c r="G254" s="6" t="str">
        <f t="shared" si="57"/>
        <v/>
      </c>
      <c r="H254" s="6" t="str">
        <f t="shared" si="58"/>
        <v/>
      </c>
      <c r="I254" s="6" t="str">
        <f t="shared" si="59"/>
        <v/>
      </c>
      <c r="J254" s="6" t="str">
        <f t="shared" si="69"/>
        <v/>
      </c>
      <c r="K254" s="6" t="str">
        <f t="shared" si="60"/>
        <v/>
      </c>
      <c r="L254" s="10" t="str">
        <f t="shared" si="61"/>
        <v/>
      </c>
      <c r="M254" s="10" t="str">
        <f t="shared" si="62"/>
        <v/>
      </c>
      <c r="N254" s="10" t="str">
        <f t="shared" si="63"/>
        <v/>
      </c>
      <c r="O254" s="10" t="str">
        <f t="shared" si="64"/>
        <v/>
      </c>
      <c r="P254" s="10"/>
      <c r="Q254" s="11" t="str">
        <f t="shared" si="65"/>
        <v/>
      </c>
      <c r="R254" s="11" t="str">
        <f t="shared" si="66"/>
        <v/>
      </c>
      <c r="S254" s="11" t="str">
        <f t="shared" si="70"/>
        <v/>
      </c>
      <c r="T254" s="11" t="str">
        <f t="shared" si="71"/>
        <v/>
      </c>
    </row>
    <row r="255" spans="2:20" x14ac:dyDescent="0.25">
      <c r="B255" s="2" t="str">
        <f t="shared" si="54"/>
        <v/>
      </c>
      <c r="C255" s="3" t="str">
        <f t="shared" si="67"/>
        <v/>
      </c>
      <c r="D255" s="10" t="str">
        <f t="shared" si="68"/>
        <v/>
      </c>
      <c r="E255" s="6" t="str">
        <f t="shared" si="55"/>
        <v/>
      </c>
      <c r="F255" s="6" t="str">
        <f t="shared" si="56"/>
        <v/>
      </c>
      <c r="G255" s="6" t="str">
        <f t="shared" si="57"/>
        <v/>
      </c>
      <c r="H255" s="6" t="str">
        <f t="shared" si="58"/>
        <v/>
      </c>
      <c r="I255" s="6" t="str">
        <f t="shared" si="59"/>
        <v/>
      </c>
      <c r="J255" s="6" t="str">
        <f t="shared" si="69"/>
        <v/>
      </c>
      <c r="K255" s="6" t="str">
        <f t="shared" si="60"/>
        <v/>
      </c>
      <c r="L255" s="10" t="str">
        <f t="shared" si="61"/>
        <v/>
      </c>
      <c r="M255" s="10" t="str">
        <f t="shared" si="62"/>
        <v/>
      </c>
      <c r="N255" s="10" t="str">
        <f t="shared" si="63"/>
        <v/>
      </c>
      <c r="O255" s="10" t="str">
        <f t="shared" si="64"/>
        <v/>
      </c>
      <c r="P255" s="10"/>
      <c r="Q255" s="11" t="str">
        <f t="shared" si="65"/>
        <v/>
      </c>
      <c r="R255" s="11" t="str">
        <f t="shared" si="66"/>
        <v/>
      </c>
      <c r="S255" s="11" t="str">
        <f t="shared" si="70"/>
        <v/>
      </c>
      <c r="T255" s="11" t="str">
        <f t="shared" si="71"/>
        <v/>
      </c>
    </row>
    <row r="256" spans="2:20" x14ac:dyDescent="0.25">
      <c r="B256" s="2" t="str">
        <f t="shared" si="54"/>
        <v/>
      </c>
      <c r="C256" s="3" t="str">
        <f t="shared" si="67"/>
        <v/>
      </c>
      <c r="D256" s="10" t="str">
        <f t="shared" si="68"/>
        <v/>
      </c>
      <c r="E256" s="6" t="str">
        <f t="shared" si="55"/>
        <v/>
      </c>
      <c r="F256" s="6" t="str">
        <f t="shared" si="56"/>
        <v/>
      </c>
      <c r="G256" s="6" t="str">
        <f t="shared" si="57"/>
        <v/>
      </c>
      <c r="H256" s="6" t="str">
        <f t="shared" si="58"/>
        <v/>
      </c>
      <c r="I256" s="6" t="str">
        <f t="shared" si="59"/>
        <v/>
      </c>
      <c r="J256" s="6" t="str">
        <f t="shared" si="69"/>
        <v/>
      </c>
      <c r="K256" s="6" t="str">
        <f t="shared" si="60"/>
        <v/>
      </c>
      <c r="L256" s="10" t="str">
        <f t="shared" si="61"/>
        <v/>
      </c>
      <c r="M256" s="10" t="str">
        <f t="shared" si="62"/>
        <v/>
      </c>
      <c r="N256" s="10" t="str">
        <f t="shared" si="63"/>
        <v/>
      </c>
      <c r="O256" s="10" t="str">
        <f t="shared" si="64"/>
        <v/>
      </c>
      <c r="P256" s="10"/>
      <c r="Q256" s="11" t="str">
        <f t="shared" si="65"/>
        <v/>
      </c>
      <c r="R256" s="11" t="str">
        <f t="shared" si="66"/>
        <v/>
      </c>
      <c r="S256" s="11" t="str">
        <f t="shared" si="70"/>
        <v/>
      </c>
      <c r="T256" s="11" t="str">
        <f t="shared" si="71"/>
        <v/>
      </c>
    </row>
    <row r="257" spans="2:20" x14ac:dyDescent="0.25">
      <c r="B257" s="2" t="str">
        <f t="shared" si="54"/>
        <v/>
      </c>
      <c r="C257" s="3" t="str">
        <f t="shared" si="67"/>
        <v/>
      </c>
      <c r="D257" s="10" t="str">
        <f t="shared" si="68"/>
        <v/>
      </c>
      <c r="E257" s="6" t="str">
        <f t="shared" si="55"/>
        <v/>
      </c>
      <c r="F257" s="6" t="str">
        <f t="shared" si="56"/>
        <v/>
      </c>
      <c r="G257" s="6" t="str">
        <f t="shared" si="57"/>
        <v/>
      </c>
      <c r="H257" s="6" t="str">
        <f t="shared" si="58"/>
        <v/>
      </c>
      <c r="I257" s="6" t="str">
        <f t="shared" si="59"/>
        <v/>
      </c>
      <c r="J257" s="6" t="str">
        <f t="shared" si="69"/>
        <v/>
      </c>
      <c r="K257" s="6" t="str">
        <f t="shared" si="60"/>
        <v/>
      </c>
      <c r="L257" s="10" t="str">
        <f t="shared" si="61"/>
        <v/>
      </c>
      <c r="M257" s="10" t="str">
        <f t="shared" si="62"/>
        <v/>
      </c>
      <c r="N257" s="10" t="str">
        <f t="shared" si="63"/>
        <v/>
      </c>
      <c r="O257" s="10" t="str">
        <f t="shared" si="64"/>
        <v/>
      </c>
      <c r="P257" s="10"/>
      <c r="Q257" s="11" t="str">
        <f t="shared" si="65"/>
        <v/>
      </c>
      <c r="R257" s="11" t="str">
        <f t="shared" si="66"/>
        <v/>
      </c>
      <c r="S257" s="11" t="str">
        <f t="shared" si="70"/>
        <v/>
      </c>
      <c r="T257" s="11" t="str">
        <f t="shared" si="71"/>
        <v/>
      </c>
    </row>
    <row r="258" spans="2:20" x14ac:dyDescent="0.25">
      <c r="B258" s="2" t="str">
        <f t="shared" si="54"/>
        <v/>
      </c>
      <c r="C258" s="3" t="str">
        <f t="shared" si="67"/>
        <v/>
      </c>
      <c r="D258" s="10" t="str">
        <f t="shared" si="68"/>
        <v/>
      </c>
      <c r="E258" s="6" t="str">
        <f t="shared" si="55"/>
        <v/>
      </c>
      <c r="F258" s="6" t="str">
        <f t="shared" si="56"/>
        <v/>
      </c>
      <c r="G258" s="6" t="str">
        <f t="shared" si="57"/>
        <v/>
      </c>
      <c r="H258" s="6" t="str">
        <f t="shared" si="58"/>
        <v/>
      </c>
      <c r="I258" s="6" t="str">
        <f t="shared" si="59"/>
        <v/>
      </c>
      <c r="J258" s="6" t="str">
        <f t="shared" si="69"/>
        <v/>
      </c>
      <c r="K258" s="6" t="str">
        <f t="shared" si="60"/>
        <v/>
      </c>
      <c r="L258" s="10" t="str">
        <f t="shared" si="61"/>
        <v/>
      </c>
      <c r="M258" s="10" t="str">
        <f t="shared" si="62"/>
        <v/>
      </c>
      <c r="N258" s="10" t="str">
        <f t="shared" si="63"/>
        <v/>
      </c>
      <c r="O258" s="10" t="str">
        <f t="shared" si="64"/>
        <v/>
      </c>
      <c r="P258" s="10"/>
      <c r="Q258" s="11" t="str">
        <f t="shared" si="65"/>
        <v/>
      </c>
      <c r="R258" s="11" t="str">
        <f t="shared" si="66"/>
        <v/>
      </c>
      <c r="S258" s="11" t="str">
        <f t="shared" si="70"/>
        <v/>
      </c>
      <c r="T258" s="11" t="str">
        <f t="shared" si="71"/>
        <v/>
      </c>
    </row>
    <row r="259" spans="2:20" x14ac:dyDescent="0.25">
      <c r="B259" s="2" t="str">
        <f t="shared" si="54"/>
        <v/>
      </c>
      <c r="C259" s="3" t="str">
        <f t="shared" si="67"/>
        <v/>
      </c>
      <c r="D259" s="10" t="str">
        <f t="shared" si="68"/>
        <v/>
      </c>
      <c r="E259" s="6" t="str">
        <f t="shared" si="55"/>
        <v/>
      </c>
      <c r="F259" s="6" t="str">
        <f t="shared" si="56"/>
        <v/>
      </c>
      <c r="G259" s="6" t="str">
        <f t="shared" si="57"/>
        <v/>
      </c>
      <c r="H259" s="6" t="str">
        <f t="shared" si="58"/>
        <v/>
      </c>
      <c r="I259" s="6" t="str">
        <f t="shared" si="59"/>
        <v/>
      </c>
      <c r="J259" s="6" t="str">
        <f t="shared" si="69"/>
        <v/>
      </c>
      <c r="K259" s="6" t="str">
        <f t="shared" si="60"/>
        <v/>
      </c>
      <c r="L259" s="10" t="str">
        <f t="shared" si="61"/>
        <v/>
      </c>
      <c r="M259" s="10" t="str">
        <f t="shared" si="62"/>
        <v/>
      </c>
      <c r="N259" s="10" t="str">
        <f t="shared" si="63"/>
        <v/>
      </c>
      <c r="O259" s="10" t="str">
        <f t="shared" si="64"/>
        <v/>
      </c>
      <c r="P259" s="10"/>
      <c r="Q259" s="11" t="str">
        <f t="shared" si="65"/>
        <v/>
      </c>
      <c r="R259" s="11" t="str">
        <f t="shared" si="66"/>
        <v/>
      </c>
      <c r="S259" s="11" t="str">
        <f t="shared" si="70"/>
        <v/>
      </c>
      <c r="T259" s="11" t="str">
        <f t="shared" si="71"/>
        <v/>
      </c>
    </row>
    <row r="260" spans="2:20" x14ac:dyDescent="0.25">
      <c r="B260" s="2" t="str">
        <f t="shared" si="54"/>
        <v/>
      </c>
      <c r="C260" s="3" t="str">
        <f t="shared" si="67"/>
        <v/>
      </c>
      <c r="D260" s="10" t="str">
        <f t="shared" si="68"/>
        <v/>
      </c>
      <c r="E260" s="6" t="str">
        <f t="shared" si="55"/>
        <v/>
      </c>
      <c r="F260" s="6" t="str">
        <f t="shared" si="56"/>
        <v/>
      </c>
      <c r="G260" s="6" t="str">
        <f t="shared" si="57"/>
        <v/>
      </c>
      <c r="H260" s="6" t="str">
        <f t="shared" si="58"/>
        <v/>
      </c>
      <c r="I260" s="6" t="str">
        <f t="shared" si="59"/>
        <v/>
      </c>
      <c r="J260" s="6" t="str">
        <f t="shared" si="69"/>
        <v/>
      </c>
      <c r="K260" s="6" t="str">
        <f t="shared" si="60"/>
        <v/>
      </c>
      <c r="L260" s="10" t="str">
        <f t="shared" si="61"/>
        <v/>
      </c>
      <c r="M260" s="10" t="str">
        <f t="shared" si="62"/>
        <v/>
      </c>
      <c r="N260" s="10" t="str">
        <f t="shared" si="63"/>
        <v/>
      </c>
      <c r="O260" s="10" t="str">
        <f t="shared" si="64"/>
        <v/>
      </c>
      <c r="P260" s="10"/>
      <c r="Q260" s="11" t="str">
        <f t="shared" si="65"/>
        <v/>
      </c>
      <c r="R260" s="11" t="str">
        <f t="shared" si="66"/>
        <v/>
      </c>
      <c r="S260" s="11" t="str">
        <f t="shared" si="70"/>
        <v/>
      </c>
      <c r="T260" s="11" t="str">
        <f t="shared" si="71"/>
        <v/>
      </c>
    </row>
    <row r="261" spans="2:20" x14ac:dyDescent="0.25">
      <c r="B261" s="2" t="str">
        <f t="shared" si="54"/>
        <v/>
      </c>
      <c r="C261" s="3" t="str">
        <f t="shared" si="67"/>
        <v/>
      </c>
      <c r="D261" s="10" t="str">
        <f t="shared" si="68"/>
        <v/>
      </c>
      <c r="E261" s="6" t="str">
        <f t="shared" si="55"/>
        <v/>
      </c>
      <c r="F261" s="6" t="str">
        <f t="shared" si="56"/>
        <v/>
      </c>
      <c r="G261" s="6" t="str">
        <f t="shared" si="57"/>
        <v/>
      </c>
      <c r="H261" s="6" t="str">
        <f t="shared" si="58"/>
        <v/>
      </c>
      <c r="I261" s="6" t="str">
        <f t="shared" si="59"/>
        <v/>
      </c>
      <c r="J261" s="6" t="str">
        <f t="shared" si="69"/>
        <v/>
      </c>
      <c r="K261" s="6" t="str">
        <f t="shared" si="60"/>
        <v/>
      </c>
      <c r="L261" s="10" t="str">
        <f t="shared" si="61"/>
        <v/>
      </c>
      <c r="M261" s="10" t="str">
        <f t="shared" si="62"/>
        <v/>
      </c>
      <c r="N261" s="10" t="str">
        <f t="shared" si="63"/>
        <v/>
      </c>
      <c r="O261" s="10" t="str">
        <f t="shared" si="64"/>
        <v/>
      </c>
      <c r="P261" s="10"/>
      <c r="Q261" s="11" t="str">
        <f t="shared" si="65"/>
        <v/>
      </c>
      <c r="R261" s="11" t="str">
        <f t="shared" si="66"/>
        <v/>
      </c>
      <c r="S261" s="11" t="str">
        <f t="shared" si="70"/>
        <v/>
      </c>
      <c r="T261" s="11" t="str">
        <f t="shared" si="71"/>
        <v/>
      </c>
    </row>
    <row r="262" spans="2:20" x14ac:dyDescent="0.25">
      <c r="B262" s="2" t="str">
        <f t="shared" si="54"/>
        <v/>
      </c>
      <c r="C262" s="3" t="str">
        <f t="shared" si="67"/>
        <v/>
      </c>
      <c r="D262" s="10" t="str">
        <f t="shared" si="68"/>
        <v/>
      </c>
      <c r="E262" s="6" t="str">
        <f t="shared" si="55"/>
        <v/>
      </c>
      <c r="F262" s="6" t="str">
        <f t="shared" si="56"/>
        <v/>
      </c>
      <c r="G262" s="6" t="str">
        <f t="shared" si="57"/>
        <v/>
      </c>
      <c r="H262" s="6" t="str">
        <f t="shared" si="58"/>
        <v/>
      </c>
      <c r="I262" s="6" t="str">
        <f t="shared" si="59"/>
        <v/>
      </c>
      <c r="J262" s="6" t="str">
        <f t="shared" si="69"/>
        <v/>
      </c>
      <c r="K262" s="6" t="str">
        <f t="shared" si="60"/>
        <v/>
      </c>
      <c r="L262" s="10" t="str">
        <f t="shared" si="61"/>
        <v/>
      </c>
      <c r="M262" s="10" t="str">
        <f t="shared" si="62"/>
        <v/>
      </c>
      <c r="N262" s="10" t="str">
        <f t="shared" si="63"/>
        <v/>
      </c>
      <c r="O262" s="10" t="str">
        <f t="shared" si="64"/>
        <v/>
      </c>
      <c r="P262" s="10"/>
      <c r="Q262" s="11" t="str">
        <f t="shared" si="65"/>
        <v/>
      </c>
      <c r="R262" s="11" t="str">
        <f t="shared" si="66"/>
        <v/>
      </c>
      <c r="S262" s="11" t="str">
        <f t="shared" si="70"/>
        <v/>
      </c>
      <c r="T262" s="11" t="str">
        <f t="shared" si="71"/>
        <v/>
      </c>
    </row>
    <row r="263" spans="2:20" x14ac:dyDescent="0.25">
      <c r="B263" s="2" t="str">
        <f t="shared" si="54"/>
        <v/>
      </c>
      <c r="C263" s="3" t="str">
        <f t="shared" si="67"/>
        <v/>
      </c>
      <c r="D263" s="10" t="str">
        <f t="shared" si="68"/>
        <v/>
      </c>
      <c r="E263" s="6" t="str">
        <f t="shared" si="55"/>
        <v/>
      </c>
      <c r="F263" s="6" t="str">
        <f t="shared" si="56"/>
        <v/>
      </c>
      <c r="G263" s="6" t="str">
        <f t="shared" si="57"/>
        <v/>
      </c>
      <c r="H263" s="6" t="str">
        <f t="shared" si="58"/>
        <v/>
      </c>
      <c r="I263" s="6" t="str">
        <f t="shared" si="59"/>
        <v/>
      </c>
      <c r="J263" s="6" t="str">
        <f t="shared" si="69"/>
        <v/>
      </c>
      <c r="K263" s="6" t="str">
        <f t="shared" si="60"/>
        <v/>
      </c>
      <c r="L263" s="10" t="str">
        <f t="shared" si="61"/>
        <v/>
      </c>
      <c r="M263" s="10" t="str">
        <f t="shared" si="62"/>
        <v/>
      </c>
      <c r="N263" s="10" t="str">
        <f t="shared" si="63"/>
        <v/>
      </c>
      <c r="O263" s="10" t="str">
        <f t="shared" si="64"/>
        <v/>
      </c>
      <c r="P263" s="10"/>
      <c r="Q263" s="11" t="str">
        <f t="shared" si="65"/>
        <v/>
      </c>
      <c r="R263" s="11" t="str">
        <f t="shared" si="66"/>
        <v/>
      </c>
      <c r="S263" s="11" t="str">
        <f t="shared" si="70"/>
        <v/>
      </c>
      <c r="T263" s="11" t="str">
        <f t="shared" si="71"/>
        <v/>
      </c>
    </row>
    <row r="264" spans="2:20" x14ac:dyDescent="0.25">
      <c r="B264" s="2" t="str">
        <f t="shared" si="54"/>
        <v/>
      </c>
      <c r="C264" s="3" t="str">
        <f t="shared" si="67"/>
        <v/>
      </c>
      <c r="D264" s="10" t="str">
        <f t="shared" si="68"/>
        <v/>
      </c>
      <c r="E264" s="6" t="str">
        <f t="shared" si="55"/>
        <v/>
      </c>
      <c r="F264" s="6" t="str">
        <f t="shared" si="56"/>
        <v/>
      </c>
      <c r="G264" s="6" t="str">
        <f t="shared" si="57"/>
        <v/>
      </c>
      <c r="H264" s="6" t="str">
        <f t="shared" si="58"/>
        <v/>
      </c>
      <c r="I264" s="6" t="str">
        <f t="shared" si="59"/>
        <v/>
      </c>
      <c r="J264" s="6" t="str">
        <f t="shared" si="69"/>
        <v/>
      </c>
      <c r="K264" s="6" t="str">
        <f t="shared" si="60"/>
        <v/>
      </c>
      <c r="L264" s="10" t="str">
        <f t="shared" si="61"/>
        <v/>
      </c>
      <c r="M264" s="10" t="str">
        <f t="shared" si="62"/>
        <v/>
      </c>
      <c r="N264" s="10" t="str">
        <f t="shared" si="63"/>
        <v/>
      </c>
      <c r="O264" s="10" t="str">
        <f t="shared" si="64"/>
        <v/>
      </c>
      <c r="P264" s="10"/>
      <c r="Q264" s="11" t="str">
        <f t="shared" si="65"/>
        <v/>
      </c>
      <c r="R264" s="11" t="str">
        <f t="shared" si="66"/>
        <v/>
      </c>
      <c r="S264" s="11" t="str">
        <f t="shared" si="70"/>
        <v/>
      </c>
      <c r="T264" s="11" t="str">
        <f t="shared" si="71"/>
        <v/>
      </c>
    </row>
    <row r="265" spans="2:20" x14ac:dyDescent="0.25">
      <c r="B265" s="2" t="str">
        <f t="shared" si="54"/>
        <v/>
      </c>
      <c r="C265" s="3" t="str">
        <f t="shared" si="67"/>
        <v/>
      </c>
      <c r="D265" s="10" t="str">
        <f t="shared" si="68"/>
        <v/>
      </c>
      <c r="E265" s="6" t="str">
        <f t="shared" si="55"/>
        <v/>
      </c>
      <c r="F265" s="6" t="str">
        <f t="shared" si="56"/>
        <v/>
      </c>
      <c r="G265" s="6" t="str">
        <f t="shared" si="57"/>
        <v/>
      </c>
      <c r="H265" s="6" t="str">
        <f t="shared" si="58"/>
        <v/>
      </c>
      <c r="I265" s="6" t="str">
        <f t="shared" si="59"/>
        <v/>
      </c>
      <c r="J265" s="6" t="str">
        <f t="shared" si="69"/>
        <v/>
      </c>
      <c r="K265" s="6" t="str">
        <f t="shared" si="60"/>
        <v/>
      </c>
      <c r="L265" s="10" t="str">
        <f t="shared" si="61"/>
        <v/>
      </c>
      <c r="M265" s="10" t="str">
        <f t="shared" si="62"/>
        <v/>
      </c>
      <c r="N265" s="10" t="str">
        <f t="shared" si="63"/>
        <v/>
      </c>
      <c r="O265" s="10" t="str">
        <f t="shared" si="64"/>
        <v/>
      </c>
      <c r="P265" s="10"/>
      <c r="Q265" s="11" t="str">
        <f t="shared" si="65"/>
        <v/>
      </c>
      <c r="R265" s="11" t="str">
        <f t="shared" si="66"/>
        <v/>
      </c>
      <c r="S265" s="11" t="str">
        <f t="shared" si="70"/>
        <v/>
      </c>
      <c r="T265" s="11" t="str">
        <f t="shared" si="71"/>
        <v/>
      </c>
    </row>
    <row r="266" spans="2:20" x14ac:dyDescent="0.25">
      <c r="B266" s="2" t="str">
        <f t="shared" si="54"/>
        <v/>
      </c>
      <c r="C266" s="3" t="str">
        <f t="shared" si="67"/>
        <v/>
      </c>
      <c r="D266" s="10" t="str">
        <f t="shared" si="68"/>
        <v/>
      </c>
      <c r="E266" s="6" t="str">
        <f t="shared" si="55"/>
        <v/>
      </c>
      <c r="F266" s="6" t="str">
        <f t="shared" si="56"/>
        <v/>
      </c>
      <c r="G266" s="6" t="str">
        <f t="shared" si="57"/>
        <v/>
      </c>
      <c r="H266" s="6" t="str">
        <f t="shared" si="58"/>
        <v/>
      </c>
      <c r="I266" s="6" t="str">
        <f t="shared" si="59"/>
        <v/>
      </c>
      <c r="J266" s="6" t="str">
        <f t="shared" si="69"/>
        <v/>
      </c>
      <c r="K266" s="6" t="str">
        <f t="shared" si="60"/>
        <v/>
      </c>
      <c r="L266" s="10" t="str">
        <f t="shared" si="61"/>
        <v/>
      </c>
      <c r="M266" s="10" t="str">
        <f t="shared" si="62"/>
        <v/>
      </c>
      <c r="N266" s="10" t="str">
        <f t="shared" si="63"/>
        <v/>
      </c>
      <c r="O266" s="10" t="str">
        <f t="shared" si="64"/>
        <v/>
      </c>
      <c r="P266" s="10"/>
      <c r="Q266" s="11" t="str">
        <f t="shared" si="65"/>
        <v/>
      </c>
      <c r="R266" s="11" t="str">
        <f t="shared" si="66"/>
        <v/>
      </c>
      <c r="S266" s="11" t="str">
        <f t="shared" si="70"/>
        <v/>
      </c>
      <c r="T266" s="11" t="str">
        <f t="shared" si="71"/>
        <v/>
      </c>
    </row>
    <row r="267" spans="2:20" x14ac:dyDescent="0.25">
      <c r="B267" s="2" t="str">
        <f t="shared" si="54"/>
        <v/>
      </c>
      <c r="C267" s="3" t="str">
        <f t="shared" si="67"/>
        <v/>
      </c>
      <c r="D267" s="10" t="str">
        <f t="shared" si="68"/>
        <v/>
      </c>
      <c r="E267" s="6" t="str">
        <f t="shared" si="55"/>
        <v/>
      </c>
      <c r="F267" s="6" t="str">
        <f t="shared" si="56"/>
        <v/>
      </c>
      <c r="G267" s="6" t="str">
        <f t="shared" si="57"/>
        <v/>
      </c>
      <c r="H267" s="6" t="str">
        <f t="shared" si="58"/>
        <v/>
      </c>
      <c r="I267" s="6" t="str">
        <f t="shared" si="59"/>
        <v/>
      </c>
      <c r="J267" s="6" t="str">
        <f t="shared" si="69"/>
        <v/>
      </c>
      <c r="K267" s="6" t="str">
        <f t="shared" si="60"/>
        <v/>
      </c>
      <c r="L267" s="10" t="str">
        <f t="shared" si="61"/>
        <v/>
      </c>
      <c r="M267" s="10" t="str">
        <f t="shared" si="62"/>
        <v/>
      </c>
      <c r="N267" s="10" t="str">
        <f t="shared" si="63"/>
        <v/>
      </c>
      <c r="O267" s="10" t="str">
        <f t="shared" si="64"/>
        <v/>
      </c>
      <c r="P267" s="10"/>
      <c r="Q267" s="11" t="str">
        <f t="shared" si="65"/>
        <v/>
      </c>
      <c r="R267" s="11" t="str">
        <f t="shared" si="66"/>
        <v/>
      </c>
      <c r="S267" s="11" t="str">
        <f t="shared" si="70"/>
        <v/>
      </c>
      <c r="T267" s="11" t="str">
        <f t="shared" si="71"/>
        <v/>
      </c>
    </row>
    <row r="268" spans="2:20" x14ac:dyDescent="0.25">
      <c r="B268" s="2" t="str">
        <f t="shared" si="54"/>
        <v/>
      </c>
      <c r="C268" s="3" t="str">
        <f t="shared" si="67"/>
        <v/>
      </c>
      <c r="D268" s="10" t="str">
        <f t="shared" si="68"/>
        <v/>
      </c>
      <c r="E268" s="6" t="str">
        <f t="shared" si="55"/>
        <v/>
      </c>
      <c r="F268" s="6" t="str">
        <f t="shared" si="56"/>
        <v/>
      </c>
      <c r="G268" s="6" t="str">
        <f t="shared" si="57"/>
        <v/>
      </c>
      <c r="H268" s="6" t="str">
        <f t="shared" si="58"/>
        <v/>
      </c>
      <c r="I268" s="6" t="str">
        <f t="shared" si="59"/>
        <v/>
      </c>
      <c r="J268" s="6" t="str">
        <f t="shared" si="69"/>
        <v/>
      </c>
      <c r="K268" s="6" t="str">
        <f t="shared" si="60"/>
        <v/>
      </c>
      <c r="L268" s="10" t="str">
        <f t="shared" si="61"/>
        <v/>
      </c>
      <c r="M268" s="10" t="str">
        <f t="shared" si="62"/>
        <v/>
      </c>
      <c r="N268" s="10" t="str">
        <f t="shared" si="63"/>
        <v/>
      </c>
      <c r="O268" s="10" t="str">
        <f t="shared" si="64"/>
        <v/>
      </c>
      <c r="P268" s="10"/>
      <c r="Q268" s="11" t="str">
        <f t="shared" si="65"/>
        <v/>
      </c>
      <c r="R268" s="11" t="str">
        <f t="shared" si="66"/>
        <v/>
      </c>
      <c r="S268" s="11" t="str">
        <f t="shared" si="70"/>
        <v/>
      </c>
      <c r="T268" s="11" t="str">
        <f t="shared" si="71"/>
        <v/>
      </c>
    </row>
    <row r="269" spans="2:20" x14ac:dyDescent="0.25">
      <c r="B269" s="2" t="str">
        <f t="shared" si="54"/>
        <v/>
      </c>
      <c r="C269" s="3" t="str">
        <f t="shared" si="67"/>
        <v/>
      </c>
      <c r="D269" s="10" t="str">
        <f t="shared" si="68"/>
        <v/>
      </c>
      <c r="E269" s="6" t="str">
        <f t="shared" si="55"/>
        <v/>
      </c>
      <c r="F269" s="6" t="str">
        <f t="shared" si="56"/>
        <v/>
      </c>
      <c r="G269" s="6" t="str">
        <f t="shared" si="57"/>
        <v/>
      </c>
      <c r="H269" s="6" t="str">
        <f t="shared" si="58"/>
        <v/>
      </c>
      <c r="I269" s="6" t="str">
        <f t="shared" si="59"/>
        <v/>
      </c>
      <c r="J269" s="6" t="str">
        <f t="shared" si="69"/>
        <v/>
      </c>
      <c r="K269" s="6" t="str">
        <f t="shared" si="60"/>
        <v/>
      </c>
      <c r="L269" s="10" t="str">
        <f t="shared" si="61"/>
        <v/>
      </c>
      <c r="M269" s="10" t="str">
        <f t="shared" si="62"/>
        <v/>
      </c>
      <c r="N269" s="10" t="str">
        <f t="shared" si="63"/>
        <v/>
      </c>
      <c r="O269" s="10" t="str">
        <f t="shared" si="64"/>
        <v/>
      </c>
      <c r="P269" s="10"/>
      <c r="Q269" s="11" t="str">
        <f t="shared" si="65"/>
        <v/>
      </c>
      <c r="R269" s="11" t="str">
        <f t="shared" si="66"/>
        <v/>
      </c>
      <c r="S269" s="11" t="str">
        <f t="shared" si="70"/>
        <v/>
      </c>
      <c r="T269" s="11" t="str">
        <f t="shared" si="71"/>
        <v/>
      </c>
    </row>
    <row r="270" spans="2:20" x14ac:dyDescent="0.25">
      <c r="B270" s="2" t="str">
        <f t="shared" si="54"/>
        <v/>
      </c>
      <c r="C270" s="3" t="str">
        <f t="shared" si="67"/>
        <v/>
      </c>
      <c r="D270" s="10" t="str">
        <f t="shared" si="68"/>
        <v/>
      </c>
      <c r="E270" s="6" t="str">
        <f t="shared" si="55"/>
        <v/>
      </c>
      <c r="F270" s="6" t="str">
        <f t="shared" si="56"/>
        <v/>
      </c>
      <c r="G270" s="6" t="str">
        <f t="shared" si="57"/>
        <v/>
      </c>
      <c r="H270" s="6" t="str">
        <f t="shared" si="58"/>
        <v/>
      </c>
      <c r="I270" s="6" t="str">
        <f t="shared" si="59"/>
        <v/>
      </c>
      <c r="J270" s="6" t="str">
        <f t="shared" si="69"/>
        <v/>
      </c>
      <c r="K270" s="6" t="str">
        <f t="shared" si="60"/>
        <v/>
      </c>
      <c r="L270" s="10" t="str">
        <f t="shared" si="61"/>
        <v/>
      </c>
      <c r="M270" s="10" t="str">
        <f t="shared" si="62"/>
        <v/>
      </c>
      <c r="N270" s="10" t="str">
        <f t="shared" si="63"/>
        <v/>
      </c>
      <c r="O270" s="10" t="str">
        <f t="shared" si="64"/>
        <v/>
      </c>
      <c r="P270" s="10"/>
      <c r="Q270" s="11" t="str">
        <f t="shared" si="65"/>
        <v/>
      </c>
      <c r="R270" s="11" t="str">
        <f t="shared" si="66"/>
        <v/>
      </c>
      <c r="S270" s="11" t="str">
        <f t="shared" si="70"/>
        <v/>
      </c>
      <c r="T270" s="11" t="str">
        <f t="shared" si="71"/>
        <v/>
      </c>
    </row>
    <row r="271" spans="2:20" x14ac:dyDescent="0.25">
      <c r="B271" s="2" t="str">
        <f t="shared" si="54"/>
        <v/>
      </c>
      <c r="C271" s="3" t="str">
        <f t="shared" si="67"/>
        <v/>
      </c>
      <c r="D271" s="10" t="str">
        <f t="shared" si="68"/>
        <v/>
      </c>
      <c r="E271" s="6" t="str">
        <f t="shared" si="55"/>
        <v/>
      </c>
      <c r="F271" s="6" t="str">
        <f t="shared" si="56"/>
        <v/>
      </c>
      <c r="G271" s="6" t="str">
        <f t="shared" si="57"/>
        <v/>
      </c>
      <c r="H271" s="6" t="str">
        <f t="shared" si="58"/>
        <v/>
      </c>
      <c r="I271" s="6" t="str">
        <f t="shared" si="59"/>
        <v/>
      </c>
      <c r="J271" s="6" t="str">
        <f t="shared" si="69"/>
        <v/>
      </c>
      <c r="K271" s="6" t="str">
        <f t="shared" si="60"/>
        <v/>
      </c>
      <c r="L271" s="10" t="str">
        <f t="shared" si="61"/>
        <v/>
      </c>
      <c r="M271" s="10" t="str">
        <f t="shared" si="62"/>
        <v/>
      </c>
      <c r="N271" s="10" t="str">
        <f t="shared" si="63"/>
        <v/>
      </c>
      <c r="O271" s="10" t="str">
        <f t="shared" si="64"/>
        <v/>
      </c>
      <c r="P271" s="10"/>
      <c r="Q271" s="11" t="str">
        <f t="shared" si="65"/>
        <v/>
      </c>
      <c r="R271" s="11" t="str">
        <f t="shared" si="66"/>
        <v/>
      </c>
      <c r="S271" s="11" t="str">
        <f t="shared" si="70"/>
        <v/>
      </c>
      <c r="T271" s="11" t="str">
        <f t="shared" si="71"/>
        <v/>
      </c>
    </row>
    <row r="272" spans="2:20" x14ac:dyDescent="0.25">
      <c r="B272" s="2" t="str">
        <f t="shared" si="54"/>
        <v/>
      </c>
      <c r="C272" s="3" t="str">
        <f t="shared" si="67"/>
        <v/>
      </c>
      <c r="D272" s="10" t="str">
        <f t="shared" si="68"/>
        <v/>
      </c>
      <c r="E272" s="6" t="str">
        <f t="shared" si="55"/>
        <v/>
      </c>
      <c r="F272" s="6" t="str">
        <f t="shared" si="56"/>
        <v/>
      </c>
      <c r="G272" s="6" t="str">
        <f t="shared" si="57"/>
        <v/>
      </c>
      <c r="H272" s="6" t="str">
        <f t="shared" si="58"/>
        <v/>
      </c>
      <c r="I272" s="6" t="str">
        <f t="shared" si="59"/>
        <v/>
      </c>
      <c r="J272" s="6" t="str">
        <f t="shared" si="69"/>
        <v/>
      </c>
      <c r="K272" s="6" t="str">
        <f t="shared" si="60"/>
        <v/>
      </c>
      <c r="L272" s="10" t="str">
        <f t="shared" si="61"/>
        <v/>
      </c>
      <c r="M272" s="10" t="str">
        <f t="shared" si="62"/>
        <v/>
      </c>
      <c r="N272" s="10" t="str">
        <f t="shared" si="63"/>
        <v/>
      </c>
      <c r="O272" s="10" t="str">
        <f t="shared" si="64"/>
        <v/>
      </c>
      <c r="P272" s="10"/>
      <c r="Q272" s="11" t="str">
        <f t="shared" si="65"/>
        <v/>
      </c>
      <c r="R272" s="11" t="str">
        <f t="shared" si="66"/>
        <v/>
      </c>
      <c r="S272" s="11" t="str">
        <f t="shared" si="70"/>
        <v/>
      </c>
      <c r="T272" s="11" t="str">
        <f t="shared" si="71"/>
        <v/>
      </c>
    </row>
    <row r="273" spans="2:20" x14ac:dyDescent="0.25">
      <c r="B273" s="2" t="str">
        <f t="shared" si="54"/>
        <v/>
      </c>
      <c r="C273" s="3" t="str">
        <f t="shared" si="67"/>
        <v/>
      </c>
      <c r="D273" s="10" t="str">
        <f t="shared" si="68"/>
        <v/>
      </c>
      <c r="E273" s="6" t="str">
        <f t="shared" si="55"/>
        <v/>
      </c>
      <c r="F273" s="6" t="str">
        <f t="shared" si="56"/>
        <v/>
      </c>
      <c r="G273" s="6" t="str">
        <f t="shared" si="57"/>
        <v/>
      </c>
      <c r="H273" s="6" t="str">
        <f t="shared" si="58"/>
        <v/>
      </c>
      <c r="I273" s="6" t="str">
        <f t="shared" si="59"/>
        <v/>
      </c>
      <c r="J273" s="6" t="str">
        <f t="shared" si="69"/>
        <v/>
      </c>
      <c r="K273" s="6" t="str">
        <f t="shared" si="60"/>
        <v/>
      </c>
      <c r="L273" s="10" t="str">
        <f t="shared" si="61"/>
        <v/>
      </c>
      <c r="M273" s="10" t="str">
        <f t="shared" si="62"/>
        <v/>
      </c>
      <c r="N273" s="10" t="str">
        <f t="shared" si="63"/>
        <v/>
      </c>
      <c r="O273" s="10" t="str">
        <f t="shared" si="64"/>
        <v/>
      </c>
      <c r="P273" s="10"/>
      <c r="Q273" s="11" t="str">
        <f t="shared" si="65"/>
        <v/>
      </c>
      <c r="R273" s="11" t="str">
        <f t="shared" si="66"/>
        <v/>
      </c>
      <c r="S273" s="11" t="str">
        <f t="shared" si="70"/>
        <v/>
      </c>
      <c r="T273" s="11" t="str">
        <f t="shared" si="71"/>
        <v/>
      </c>
    </row>
    <row r="274" spans="2:20" x14ac:dyDescent="0.25">
      <c r="B274" s="2" t="str">
        <f t="shared" si="54"/>
        <v/>
      </c>
      <c r="C274" s="3" t="str">
        <f t="shared" si="67"/>
        <v/>
      </c>
      <c r="D274" s="10" t="str">
        <f t="shared" si="68"/>
        <v/>
      </c>
      <c r="E274" s="6" t="str">
        <f t="shared" si="55"/>
        <v/>
      </c>
      <c r="F274" s="6" t="str">
        <f t="shared" si="56"/>
        <v/>
      </c>
      <c r="G274" s="6" t="str">
        <f t="shared" si="57"/>
        <v/>
      </c>
      <c r="H274" s="6" t="str">
        <f t="shared" si="58"/>
        <v/>
      </c>
      <c r="I274" s="6" t="str">
        <f t="shared" si="59"/>
        <v/>
      </c>
      <c r="J274" s="6" t="str">
        <f t="shared" si="69"/>
        <v/>
      </c>
      <c r="K274" s="6" t="str">
        <f t="shared" si="60"/>
        <v/>
      </c>
      <c r="L274" s="10" t="str">
        <f t="shared" si="61"/>
        <v/>
      </c>
      <c r="M274" s="10" t="str">
        <f t="shared" si="62"/>
        <v/>
      </c>
      <c r="N274" s="10" t="str">
        <f t="shared" si="63"/>
        <v/>
      </c>
      <c r="O274" s="10" t="str">
        <f t="shared" si="64"/>
        <v/>
      </c>
      <c r="P274" s="10"/>
      <c r="Q274" s="11" t="str">
        <f t="shared" si="65"/>
        <v/>
      </c>
      <c r="R274" s="11" t="str">
        <f t="shared" si="66"/>
        <v/>
      </c>
      <c r="S274" s="11" t="str">
        <f t="shared" si="70"/>
        <v/>
      </c>
      <c r="T274" s="11" t="str">
        <f t="shared" si="71"/>
        <v/>
      </c>
    </row>
    <row r="275" spans="2:20" x14ac:dyDescent="0.25">
      <c r="B275" s="2" t="str">
        <f t="shared" si="54"/>
        <v/>
      </c>
      <c r="C275" s="3" t="str">
        <f t="shared" si="67"/>
        <v/>
      </c>
      <c r="D275" s="10" t="str">
        <f t="shared" si="68"/>
        <v/>
      </c>
      <c r="E275" s="6" t="str">
        <f t="shared" si="55"/>
        <v/>
      </c>
      <c r="F275" s="6" t="str">
        <f t="shared" si="56"/>
        <v/>
      </c>
      <c r="G275" s="6" t="str">
        <f t="shared" si="57"/>
        <v/>
      </c>
      <c r="H275" s="6" t="str">
        <f t="shared" si="58"/>
        <v/>
      </c>
      <c r="I275" s="6" t="str">
        <f t="shared" si="59"/>
        <v/>
      </c>
      <c r="J275" s="6" t="str">
        <f t="shared" si="69"/>
        <v/>
      </c>
      <c r="K275" s="6" t="str">
        <f t="shared" si="60"/>
        <v/>
      </c>
      <c r="L275" s="10" t="str">
        <f t="shared" si="61"/>
        <v/>
      </c>
      <c r="M275" s="10" t="str">
        <f t="shared" si="62"/>
        <v/>
      </c>
      <c r="N275" s="10" t="str">
        <f t="shared" si="63"/>
        <v/>
      </c>
      <c r="O275" s="10" t="str">
        <f t="shared" si="64"/>
        <v/>
      </c>
      <c r="P275" s="10"/>
      <c r="Q275" s="11" t="str">
        <f t="shared" si="65"/>
        <v/>
      </c>
      <c r="R275" s="11" t="str">
        <f t="shared" si="66"/>
        <v/>
      </c>
      <c r="S275" s="11" t="str">
        <f t="shared" si="70"/>
        <v/>
      </c>
      <c r="T275" s="11" t="str">
        <f t="shared" si="71"/>
        <v/>
      </c>
    </row>
    <row r="276" spans="2:20" x14ac:dyDescent="0.25">
      <c r="B276" s="2" t="str">
        <f t="shared" si="54"/>
        <v/>
      </c>
      <c r="C276" s="3" t="str">
        <f t="shared" si="67"/>
        <v/>
      </c>
      <c r="D276" s="10" t="str">
        <f t="shared" si="68"/>
        <v/>
      </c>
      <c r="E276" s="6" t="str">
        <f t="shared" si="55"/>
        <v/>
      </c>
      <c r="F276" s="6" t="str">
        <f t="shared" si="56"/>
        <v/>
      </c>
      <c r="G276" s="6" t="str">
        <f t="shared" si="57"/>
        <v/>
      </c>
      <c r="H276" s="6" t="str">
        <f t="shared" si="58"/>
        <v/>
      </c>
      <c r="I276" s="6" t="str">
        <f t="shared" si="59"/>
        <v/>
      </c>
      <c r="J276" s="6" t="str">
        <f t="shared" si="69"/>
        <v/>
      </c>
      <c r="K276" s="6" t="str">
        <f t="shared" si="60"/>
        <v/>
      </c>
      <c r="L276" s="10" t="str">
        <f t="shared" si="61"/>
        <v/>
      </c>
      <c r="M276" s="10" t="str">
        <f t="shared" si="62"/>
        <v/>
      </c>
      <c r="N276" s="10" t="str">
        <f t="shared" si="63"/>
        <v/>
      </c>
      <c r="O276" s="10" t="str">
        <f t="shared" si="64"/>
        <v/>
      </c>
      <c r="P276" s="10"/>
      <c r="Q276" s="11" t="str">
        <f t="shared" si="65"/>
        <v/>
      </c>
      <c r="R276" s="11" t="str">
        <f t="shared" si="66"/>
        <v/>
      </c>
      <c r="S276" s="11" t="str">
        <f t="shared" si="70"/>
        <v/>
      </c>
      <c r="T276" s="11" t="str">
        <f t="shared" si="71"/>
        <v/>
      </c>
    </row>
    <row r="277" spans="2:20" x14ac:dyDescent="0.25">
      <c r="B277" s="2" t="str">
        <f t="shared" si="54"/>
        <v/>
      </c>
      <c r="C277" s="3" t="str">
        <f t="shared" si="67"/>
        <v/>
      </c>
      <c r="D277" s="10" t="str">
        <f t="shared" si="68"/>
        <v/>
      </c>
      <c r="E277" s="6" t="str">
        <f t="shared" si="55"/>
        <v/>
      </c>
      <c r="F277" s="6" t="str">
        <f t="shared" si="56"/>
        <v/>
      </c>
      <c r="G277" s="6" t="str">
        <f t="shared" si="57"/>
        <v/>
      </c>
      <c r="H277" s="6" t="str">
        <f t="shared" si="58"/>
        <v/>
      </c>
      <c r="I277" s="6" t="str">
        <f t="shared" si="59"/>
        <v/>
      </c>
      <c r="J277" s="6" t="str">
        <f t="shared" si="69"/>
        <v/>
      </c>
      <c r="K277" s="6" t="str">
        <f t="shared" si="60"/>
        <v/>
      </c>
      <c r="L277" s="10" t="str">
        <f t="shared" si="61"/>
        <v/>
      </c>
      <c r="M277" s="10" t="str">
        <f t="shared" si="62"/>
        <v/>
      </c>
      <c r="N277" s="10" t="str">
        <f t="shared" si="63"/>
        <v/>
      </c>
      <c r="O277" s="10" t="str">
        <f t="shared" si="64"/>
        <v/>
      </c>
      <c r="P277" s="10"/>
      <c r="Q277" s="11" t="str">
        <f t="shared" si="65"/>
        <v/>
      </c>
      <c r="R277" s="11" t="str">
        <f t="shared" si="66"/>
        <v/>
      </c>
      <c r="S277" s="11" t="str">
        <f t="shared" si="70"/>
        <v/>
      </c>
      <c r="T277" s="11" t="str">
        <f t="shared" si="71"/>
        <v/>
      </c>
    </row>
    <row r="278" spans="2:20" x14ac:dyDescent="0.25">
      <c r="B278" s="2" t="str">
        <f t="shared" ref="B278:B341" si="72">IF($C278&lt;&gt;"",EOMONTH(LoanClosingDate,$C278),"")</f>
        <v/>
      </c>
      <c r="C278" s="3" t="str">
        <f t="shared" si="67"/>
        <v/>
      </c>
      <c r="D278" s="10" t="str">
        <f t="shared" si="68"/>
        <v/>
      </c>
      <c r="E278" s="6" t="str">
        <f t="shared" ref="E278:E341" si="73">IF($C278&lt;&gt;"",IF($C278=LoanTerm,$J277,IF($C278&gt;PandIDeferral,ROUND(PPMT(0,1,EffectiveAmortizationTerm,-SBBPrincipal),5),0)),"")</f>
        <v/>
      </c>
      <c r="F278" s="6" t="str">
        <f t="shared" ref="F278:F341" si="74">IF($C278&lt;&gt;"",ROUND(IF(AND($C278&gt;PrincipalOnlyTerm,$C278&lt;=PandIDeferral+PrincipalOnlyTerm),$D278*((MemberRateYr2/100)/12),IF($C278&gt;PrincipalOnlyTerm,$D278*((MemberRateYr3Plus/100)/12),0)),4),"")</f>
        <v/>
      </c>
      <c r="G278" s="6" t="str">
        <f t="shared" ref="G278:G341" si="75">IF($C278&lt;&gt;"",ROUND(IF($C278&gt;FHLBInterestDeferral,$D278*((FHLBRateYr3Plus/100)/12),0),4),"")</f>
        <v/>
      </c>
      <c r="H278" s="6" t="str">
        <f t="shared" ref="H278:H341" si="76">IF($C278&lt;&gt;"",SUM($F278:$G278),"")</f>
        <v/>
      </c>
      <c r="I278" s="6" t="str">
        <f t="shared" ref="I278:I341" si="77">IF($C278&lt;&gt;"",$E278+$H278,"")</f>
        <v/>
      </c>
      <c r="J278" s="6" t="str">
        <f t="shared" si="69"/>
        <v/>
      </c>
      <c r="K278" s="6" t="str">
        <f t="shared" ref="K278:K341" si="78">IF($C278&lt;&gt;"",$I278,"")</f>
        <v/>
      </c>
      <c r="L278" s="10" t="str">
        <f t="shared" ref="L278:L341" si="79">IF($C278&lt;&gt;"",IF(OR(MOD($C278,12)=0,$C278=LoanTerm),$Q278,0),"")</f>
        <v/>
      </c>
      <c r="M278" s="10" t="str">
        <f t="shared" ref="M278:M341" si="80">IF($C278&lt;&gt;"",IF(OR(IFERROR(MOD($C278,12),0)=0,$C278=LoanTerm),S278,0),"")</f>
        <v/>
      </c>
      <c r="N278" s="10" t="str">
        <f t="shared" ref="N278:N341" si="81">IF($C278&lt;&gt;"",IF(OR(IFERROR(MOD($C278,12),0)=0,$C278=LoanTerm),T278,0),"")</f>
        <v/>
      </c>
      <c r="O278" s="10" t="str">
        <f t="shared" ref="O278:O341" si="82">IF($C278&lt;&gt;"",IF(OR(MOD($C278,12)=0,$C278=LoanTerm),$R278,0),"")</f>
        <v/>
      </c>
      <c r="P278" s="10"/>
      <c r="Q278" s="11" t="str">
        <f t="shared" ref="Q278:Q341" si="83">IF($C278&lt;&gt;"",IF(IFERROR(MOD($C277,12),0)=0,$K278,$Q277+$K278),"")</f>
        <v/>
      </c>
      <c r="R278" s="11" t="str">
        <f t="shared" ref="R278:R341" si="84">IF($C278&lt;&gt;"",IF(IFERROR(MOD($C277,12),0)=0,$E278+$G278,$R277+($E278+$G278)),"")</f>
        <v/>
      </c>
      <c r="S278" s="11" t="str">
        <f t="shared" si="70"/>
        <v/>
      </c>
      <c r="T278" s="11" t="str">
        <f t="shared" si="71"/>
        <v/>
      </c>
    </row>
    <row r="279" spans="2:20" x14ac:dyDescent="0.25">
      <c r="B279" s="2" t="str">
        <f t="shared" si="72"/>
        <v/>
      </c>
      <c r="C279" s="3" t="str">
        <f t="shared" ref="C279:C342" si="85">IF($C278&gt;=LoanTerm,"",$C278+1)</f>
        <v/>
      </c>
      <c r="D279" s="10" t="str">
        <f t="shared" ref="D279:D342" si="86">IF($C279&lt;&gt;"",$J278,"")</f>
        <v/>
      </c>
      <c r="E279" s="6" t="str">
        <f t="shared" si="73"/>
        <v/>
      </c>
      <c r="F279" s="6" t="str">
        <f t="shared" si="74"/>
        <v/>
      </c>
      <c r="G279" s="6" t="str">
        <f t="shared" si="75"/>
        <v/>
      </c>
      <c r="H279" s="6" t="str">
        <f t="shared" si="76"/>
        <v/>
      </c>
      <c r="I279" s="6" t="str">
        <f t="shared" si="77"/>
        <v/>
      </c>
      <c r="J279" s="6" t="str">
        <f t="shared" ref="J279:J342" si="87">IF($C279&lt;&gt;"",ROUND($D279-$E279,4),"")</f>
        <v/>
      </c>
      <c r="K279" s="6" t="str">
        <f t="shared" si="78"/>
        <v/>
      </c>
      <c r="L279" s="10" t="str">
        <f t="shared" si="79"/>
        <v/>
      </c>
      <c r="M279" s="10" t="str">
        <f t="shared" si="80"/>
        <v/>
      </c>
      <c r="N279" s="10" t="str">
        <f t="shared" si="81"/>
        <v/>
      </c>
      <c r="O279" s="10" t="str">
        <f t="shared" si="82"/>
        <v/>
      </c>
      <c r="P279" s="10"/>
      <c r="Q279" s="11" t="str">
        <f t="shared" si="83"/>
        <v/>
      </c>
      <c r="R279" s="11" t="str">
        <f t="shared" si="84"/>
        <v/>
      </c>
      <c r="S279" s="11" t="str">
        <f t="shared" ref="S279:S342" si="88">IF($C279&lt;&gt;"",IF(IFERROR(MOD($C278,12),0)=0,$E279,$S278+$E279),"")</f>
        <v/>
      </c>
      <c r="T279" s="11" t="str">
        <f t="shared" ref="T279:T342" si="89">IF($C279&lt;&gt;"",IF(IFERROR(MOD($C278,12),0)=0,$G279,T278+$G279),"")</f>
        <v/>
      </c>
    </row>
    <row r="280" spans="2:20" x14ac:dyDescent="0.25">
      <c r="B280" s="2" t="str">
        <f t="shared" si="72"/>
        <v/>
      </c>
      <c r="C280" s="3" t="str">
        <f t="shared" si="85"/>
        <v/>
      </c>
      <c r="D280" s="10" t="str">
        <f t="shared" si="86"/>
        <v/>
      </c>
      <c r="E280" s="6" t="str">
        <f t="shared" si="73"/>
        <v/>
      </c>
      <c r="F280" s="6" t="str">
        <f t="shared" si="74"/>
        <v/>
      </c>
      <c r="G280" s="6" t="str">
        <f t="shared" si="75"/>
        <v/>
      </c>
      <c r="H280" s="6" t="str">
        <f t="shared" si="76"/>
        <v/>
      </c>
      <c r="I280" s="6" t="str">
        <f t="shared" si="77"/>
        <v/>
      </c>
      <c r="J280" s="6" t="str">
        <f t="shared" si="87"/>
        <v/>
      </c>
      <c r="K280" s="6" t="str">
        <f t="shared" si="78"/>
        <v/>
      </c>
      <c r="L280" s="10" t="str">
        <f t="shared" si="79"/>
        <v/>
      </c>
      <c r="M280" s="10" t="str">
        <f t="shared" si="80"/>
        <v/>
      </c>
      <c r="N280" s="10" t="str">
        <f t="shared" si="81"/>
        <v/>
      </c>
      <c r="O280" s="10" t="str">
        <f t="shared" si="82"/>
        <v/>
      </c>
      <c r="P280" s="10"/>
      <c r="Q280" s="11" t="str">
        <f t="shared" si="83"/>
        <v/>
      </c>
      <c r="R280" s="11" t="str">
        <f t="shared" si="84"/>
        <v/>
      </c>
      <c r="S280" s="11" t="str">
        <f t="shared" si="88"/>
        <v/>
      </c>
      <c r="T280" s="11" t="str">
        <f t="shared" si="89"/>
        <v/>
      </c>
    </row>
    <row r="281" spans="2:20" x14ac:dyDescent="0.25">
      <c r="B281" s="2" t="str">
        <f t="shared" si="72"/>
        <v/>
      </c>
      <c r="C281" s="3" t="str">
        <f t="shared" si="85"/>
        <v/>
      </c>
      <c r="D281" s="10" t="str">
        <f t="shared" si="86"/>
        <v/>
      </c>
      <c r="E281" s="6" t="str">
        <f t="shared" si="73"/>
        <v/>
      </c>
      <c r="F281" s="6" t="str">
        <f t="shared" si="74"/>
        <v/>
      </c>
      <c r="G281" s="6" t="str">
        <f t="shared" si="75"/>
        <v/>
      </c>
      <c r="H281" s="6" t="str">
        <f t="shared" si="76"/>
        <v/>
      </c>
      <c r="I281" s="6" t="str">
        <f t="shared" si="77"/>
        <v/>
      </c>
      <c r="J281" s="6" t="str">
        <f t="shared" si="87"/>
        <v/>
      </c>
      <c r="K281" s="6" t="str">
        <f t="shared" si="78"/>
        <v/>
      </c>
      <c r="L281" s="10" t="str">
        <f t="shared" si="79"/>
        <v/>
      </c>
      <c r="M281" s="10" t="str">
        <f t="shared" si="80"/>
        <v/>
      </c>
      <c r="N281" s="10" t="str">
        <f t="shared" si="81"/>
        <v/>
      </c>
      <c r="O281" s="10" t="str">
        <f t="shared" si="82"/>
        <v/>
      </c>
      <c r="P281" s="10"/>
      <c r="Q281" s="11" t="str">
        <f t="shared" si="83"/>
        <v/>
      </c>
      <c r="R281" s="11" t="str">
        <f t="shared" si="84"/>
        <v/>
      </c>
      <c r="S281" s="11" t="str">
        <f t="shared" si="88"/>
        <v/>
      </c>
      <c r="T281" s="11" t="str">
        <f t="shared" si="89"/>
        <v/>
      </c>
    </row>
    <row r="282" spans="2:20" x14ac:dyDescent="0.25">
      <c r="B282" s="2" t="str">
        <f t="shared" si="72"/>
        <v/>
      </c>
      <c r="C282" s="3" t="str">
        <f t="shared" si="85"/>
        <v/>
      </c>
      <c r="D282" s="10" t="str">
        <f t="shared" si="86"/>
        <v/>
      </c>
      <c r="E282" s="6" t="str">
        <f t="shared" si="73"/>
        <v/>
      </c>
      <c r="F282" s="6" t="str">
        <f t="shared" si="74"/>
        <v/>
      </c>
      <c r="G282" s="6" t="str">
        <f t="shared" si="75"/>
        <v/>
      </c>
      <c r="H282" s="6" t="str">
        <f t="shared" si="76"/>
        <v/>
      </c>
      <c r="I282" s="6" t="str">
        <f t="shared" si="77"/>
        <v/>
      </c>
      <c r="J282" s="6" t="str">
        <f t="shared" si="87"/>
        <v/>
      </c>
      <c r="K282" s="6" t="str">
        <f t="shared" si="78"/>
        <v/>
      </c>
      <c r="L282" s="10" t="str">
        <f t="shared" si="79"/>
        <v/>
      </c>
      <c r="M282" s="10" t="str">
        <f t="shared" si="80"/>
        <v/>
      </c>
      <c r="N282" s="10" t="str">
        <f t="shared" si="81"/>
        <v/>
      </c>
      <c r="O282" s="10" t="str">
        <f t="shared" si="82"/>
        <v/>
      </c>
      <c r="P282" s="10"/>
      <c r="Q282" s="11" t="str">
        <f t="shared" si="83"/>
        <v/>
      </c>
      <c r="R282" s="11" t="str">
        <f t="shared" si="84"/>
        <v/>
      </c>
      <c r="S282" s="11" t="str">
        <f t="shared" si="88"/>
        <v/>
      </c>
      <c r="T282" s="11" t="str">
        <f t="shared" si="89"/>
        <v/>
      </c>
    </row>
    <row r="283" spans="2:20" x14ac:dyDescent="0.25">
      <c r="B283" s="2" t="str">
        <f t="shared" si="72"/>
        <v/>
      </c>
      <c r="C283" s="3" t="str">
        <f t="shared" si="85"/>
        <v/>
      </c>
      <c r="D283" s="10" t="str">
        <f t="shared" si="86"/>
        <v/>
      </c>
      <c r="E283" s="6" t="str">
        <f t="shared" si="73"/>
        <v/>
      </c>
      <c r="F283" s="6" t="str">
        <f t="shared" si="74"/>
        <v/>
      </c>
      <c r="G283" s="6" t="str">
        <f t="shared" si="75"/>
        <v/>
      </c>
      <c r="H283" s="6" t="str">
        <f t="shared" si="76"/>
        <v/>
      </c>
      <c r="I283" s="6" t="str">
        <f t="shared" si="77"/>
        <v/>
      </c>
      <c r="J283" s="6" t="str">
        <f t="shared" si="87"/>
        <v/>
      </c>
      <c r="K283" s="6" t="str">
        <f t="shared" si="78"/>
        <v/>
      </c>
      <c r="L283" s="10" t="str">
        <f t="shared" si="79"/>
        <v/>
      </c>
      <c r="M283" s="10" t="str">
        <f t="shared" si="80"/>
        <v/>
      </c>
      <c r="N283" s="10" t="str">
        <f t="shared" si="81"/>
        <v/>
      </c>
      <c r="O283" s="10" t="str">
        <f t="shared" si="82"/>
        <v/>
      </c>
      <c r="P283" s="10"/>
      <c r="Q283" s="11" t="str">
        <f t="shared" si="83"/>
        <v/>
      </c>
      <c r="R283" s="11" t="str">
        <f t="shared" si="84"/>
        <v/>
      </c>
      <c r="S283" s="11" t="str">
        <f t="shared" si="88"/>
        <v/>
      </c>
      <c r="T283" s="11" t="str">
        <f t="shared" si="89"/>
        <v/>
      </c>
    </row>
    <row r="284" spans="2:20" x14ac:dyDescent="0.25">
      <c r="B284" s="2" t="str">
        <f t="shared" si="72"/>
        <v/>
      </c>
      <c r="C284" s="3" t="str">
        <f t="shared" si="85"/>
        <v/>
      </c>
      <c r="D284" s="10" t="str">
        <f t="shared" si="86"/>
        <v/>
      </c>
      <c r="E284" s="6" t="str">
        <f t="shared" si="73"/>
        <v/>
      </c>
      <c r="F284" s="6" t="str">
        <f t="shared" si="74"/>
        <v/>
      </c>
      <c r="G284" s="6" t="str">
        <f t="shared" si="75"/>
        <v/>
      </c>
      <c r="H284" s="6" t="str">
        <f t="shared" si="76"/>
        <v/>
      </c>
      <c r="I284" s="6" t="str">
        <f t="shared" si="77"/>
        <v/>
      </c>
      <c r="J284" s="6" t="str">
        <f t="shared" si="87"/>
        <v/>
      </c>
      <c r="K284" s="6" t="str">
        <f t="shared" si="78"/>
        <v/>
      </c>
      <c r="L284" s="10" t="str">
        <f t="shared" si="79"/>
        <v/>
      </c>
      <c r="M284" s="10" t="str">
        <f t="shared" si="80"/>
        <v/>
      </c>
      <c r="N284" s="10" t="str">
        <f t="shared" si="81"/>
        <v/>
      </c>
      <c r="O284" s="10" t="str">
        <f t="shared" si="82"/>
        <v/>
      </c>
      <c r="P284" s="10"/>
      <c r="Q284" s="11" t="str">
        <f t="shared" si="83"/>
        <v/>
      </c>
      <c r="R284" s="11" t="str">
        <f t="shared" si="84"/>
        <v/>
      </c>
      <c r="S284" s="11" t="str">
        <f t="shared" si="88"/>
        <v/>
      </c>
      <c r="T284" s="11" t="str">
        <f t="shared" si="89"/>
        <v/>
      </c>
    </row>
    <row r="285" spans="2:20" x14ac:dyDescent="0.25">
      <c r="B285" s="2" t="str">
        <f t="shared" si="72"/>
        <v/>
      </c>
      <c r="C285" s="3" t="str">
        <f t="shared" si="85"/>
        <v/>
      </c>
      <c r="D285" s="10" t="str">
        <f t="shared" si="86"/>
        <v/>
      </c>
      <c r="E285" s="6" t="str">
        <f t="shared" si="73"/>
        <v/>
      </c>
      <c r="F285" s="6" t="str">
        <f t="shared" si="74"/>
        <v/>
      </c>
      <c r="G285" s="6" t="str">
        <f t="shared" si="75"/>
        <v/>
      </c>
      <c r="H285" s="6" t="str">
        <f t="shared" si="76"/>
        <v/>
      </c>
      <c r="I285" s="6" t="str">
        <f t="shared" si="77"/>
        <v/>
      </c>
      <c r="J285" s="6" t="str">
        <f t="shared" si="87"/>
        <v/>
      </c>
      <c r="K285" s="6" t="str">
        <f t="shared" si="78"/>
        <v/>
      </c>
      <c r="L285" s="10" t="str">
        <f t="shared" si="79"/>
        <v/>
      </c>
      <c r="M285" s="10" t="str">
        <f t="shared" si="80"/>
        <v/>
      </c>
      <c r="N285" s="10" t="str">
        <f t="shared" si="81"/>
        <v/>
      </c>
      <c r="O285" s="10" t="str">
        <f t="shared" si="82"/>
        <v/>
      </c>
      <c r="P285" s="10"/>
      <c r="Q285" s="11" t="str">
        <f t="shared" si="83"/>
        <v/>
      </c>
      <c r="R285" s="11" t="str">
        <f t="shared" si="84"/>
        <v/>
      </c>
      <c r="S285" s="11" t="str">
        <f t="shared" si="88"/>
        <v/>
      </c>
      <c r="T285" s="11" t="str">
        <f t="shared" si="89"/>
        <v/>
      </c>
    </row>
    <row r="286" spans="2:20" x14ac:dyDescent="0.25">
      <c r="B286" s="2" t="str">
        <f t="shared" si="72"/>
        <v/>
      </c>
      <c r="C286" s="3" t="str">
        <f t="shared" si="85"/>
        <v/>
      </c>
      <c r="D286" s="10" t="str">
        <f t="shared" si="86"/>
        <v/>
      </c>
      <c r="E286" s="6" t="str">
        <f t="shared" si="73"/>
        <v/>
      </c>
      <c r="F286" s="6" t="str">
        <f t="shared" si="74"/>
        <v/>
      </c>
      <c r="G286" s="6" t="str">
        <f t="shared" si="75"/>
        <v/>
      </c>
      <c r="H286" s="6" t="str">
        <f t="shared" si="76"/>
        <v/>
      </c>
      <c r="I286" s="6" t="str">
        <f t="shared" si="77"/>
        <v/>
      </c>
      <c r="J286" s="6" t="str">
        <f t="shared" si="87"/>
        <v/>
      </c>
      <c r="K286" s="6" t="str">
        <f t="shared" si="78"/>
        <v/>
      </c>
      <c r="L286" s="10" t="str">
        <f t="shared" si="79"/>
        <v/>
      </c>
      <c r="M286" s="10" t="str">
        <f t="shared" si="80"/>
        <v/>
      </c>
      <c r="N286" s="10" t="str">
        <f t="shared" si="81"/>
        <v/>
      </c>
      <c r="O286" s="10" t="str">
        <f t="shared" si="82"/>
        <v/>
      </c>
      <c r="P286" s="10"/>
      <c r="Q286" s="11" t="str">
        <f t="shared" si="83"/>
        <v/>
      </c>
      <c r="R286" s="11" t="str">
        <f t="shared" si="84"/>
        <v/>
      </c>
      <c r="S286" s="11" t="str">
        <f t="shared" si="88"/>
        <v/>
      </c>
      <c r="T286" s="11" t="str">
        <f t="shared" si="89"/>
        <v/>
      </c>
    </row>
    <row r="287" spans="2:20" x14ac:dyDescent="0.25">
      <c r="B287" s="2" t="str">
        <f t="shared" si="72"/>
        <v/>
      </c>
      <c r="C287" s="3" t="str">
        <f t="shared" si="85"/>
        <v/>
      </c>
      <c r="D287" s="10" t="str">
        <f t="shared" si="86"/>
        <v/>
      </c>
      <c r="E287" s="6" t="str">
        <f t="shared" si="73"/>
        <v/>
      </c>
      <c r="F287" s="6" t="str">
        <f t="shared" si="74"/>
        <v/>
      </c>
      <c r="G287" s="6" t="str">
        <f t="shared" si="75"/>
        <v/>
      </c>
      <c r="H287" s="6" t="str">
        <f t="shared" si="76"/>
        <v/>
      </c>
      <c r="I287" s="6" t="str">
        <f t="shared" si="77"/>
        <v/>
      </c>
      <c r="J287" s="6" t="str">
        <f t="shared" si="87"/>
        <v/>
      </c>
      <c r="K287" s="6" t="str">
        <f t="shared" si="78"/>
        <v/>
      </c>
      <c r="L287" s="10" t="str">
        <f t="shared" si="79"/>
        <v/>
      </c>
      <c r="M287" s="10" t="str">
        <f t="shared" si="80"/>
        <v/>
      </c>
      <c r="N287" s="10" t="str">
        <f t="shared" si="81"/>
        <v/>
      </c>
      <c r="O287" s="10" t="str">
        <f t="shared" si="82"/>
        <v/>
      </c>
      <c r="P287" s="10"/>
      <c r="Q287" s="11" t="str">
        <f t="shared" si="83"/>
        <v/>
      </c>
      <c r="R287" s="11" t="str">
        <f t="shared" si="84"/>
        <v/>
      </c>
      <c r="S287" s="11" t="str">
        <f t="shared" si="88"/>
        <v/>
      </c>
      <c r="T287" s="11" t="str">
        <f t="shared" si="89"/>
        <v/>
      </c>
    </row>
    <row r="288" spans="2:20" x14ac:dyDescent="0.25">
      <c r="B288" s="2" t="str">
        <f t="shared" si="72"/>
        <v/>
      </c>
      <c r="C288" s="3" t="str">
        <f t="shared" si="85"/>
        <v/>
      </c>
      <c r="D288" s="10" t="str">
        <f t="shared" si="86"/>
        <v/>
      </c>
      <c r="E288" s="6" t="str">
        <f t="shared" si="73"/>
        <v/>
      </c>
      <c r="F288" s="6" t="str">
        <f t="shared" si="74"/>
        <v/>
      </c>
      <c r="G288" s="6" t="str">
        <f t="shared" si="75"/>
        <v/>
      </c>
      <c r="H288" s="6" t="str">
        <f t="shared" si="76"/>
        <v/>
      </c>
      <c r="I288" s="6" t="str">
        <f t="shared" si="77"/>
        <v/>
      </c>
      <c r="J288" s="6" t="str">
        <f t="shared" si="87"/>
        <v/>
      </c>
      <c r="K288" s="6" t="str">
        <f t="shared" si="78"/>
        <v/>
      </c>
      <c r="L288" s="10" t="str">
        <f t="shared" si="79"/>
        <v/>
      </c>
      <c r="M288" s="10" t="str">
        <f t="shared" si="80"/>
        <v/>
      </c>
      <c r="N288" s="10" t="str">
        <f t="shared" si="81"/>
        <v/>
      </c>
      <c r="O288" s="10" t="str">
        <f t="shared" si="82"/>
        <v/>
      </c>
      <c r="P288" s="10"/>
      <c r="Q288" s="11" t="str">
        <f t="shared" si="83"/>
        <v/>
      </c>
      <c r="R288" s="11" t="str">
        <f t="shared" si="84"/>
        <v/>
      </c>
      <c r="S288" s="11" t="str">
        <f t="shared" si="88"/>
        <v/>
      </c>
      <c r="T288" s="11" t="str">
        <f t="shared" si="89"/>
        <v/>
      </c>
    </row>
    <row r="289" spans="2:20" x14ac:dyDescent="0.25">
      <c r="B289" s="2" t="str">
        <f t="shared" si="72"/>
        <v/>
      </c>
      <c r="C289" s="3" t="str">
        <f t="shared" si="85"/>
        <v/>
      </c>
      <c r="D289" s="10" t="str">
        <f t="shared" si="86"/>
        <v/>
      </c>
      <c r="E289" s="6" t="str">
        <f t="shared" si="73"/>
        <v/>
      </c>
      <c r="F289" s="6" t="str">
        <f t="shared" si="74"/>
        <v/>
      </c>
      <c r="G289" s="6" t="str">
        <f t="shared" si="75"/>
        <v/>
      </c>
      <c r="H289" s="6" t="str">
        <f t="shared" si="76"/>
        <v/>
      </c>
      <c r="I289" s="6" t="str">
        <f t="shared" si="77"/>
        <v/>
      </c>
      <c r="J289" s="6" t="str">
        <f t="shared" si="87"/>
        <v/>
      </c>
      <c r="K289" s="6" t="str">
        <f t="shared" si="78"/>
        <v/>
      </c>
      <c r="L289" s="10" t="str">
        <f t="shared" si="79"/>
        <v/>
      </c>
      <c r="M289" s="10" t="str">
        <f t="shared" si="80"/>
        <v/>
      </c>
      <c r="N289" s="10" t="str">
        <f t="shared" si="81"/>
        <v/>
      </c>
      <c r="O289" s="10" t="str">
        <f t="shared" si="82"/>
        <v/>
      </c>
      <c r="P289" s="10"/>
      <c r="Q289" s="11" t="str">
        <f t="shared" si="83"/>
        <v/>
      </c>
      <c r="R289" s="11" t="str">
        <f t="shared" si="84"/>
        <v/>
      </c>
      <c r="S289" s="11" t="str">
        <f t="shared" si="88"/>
        <v/>
      </c>
      <c r="T289" s="11" t="str">
        <f t="shared" si="89"/>
        <v/>
      </c>
    </row>
    <row r="290" spans="2:20" x14ac:dyDescent="0.25">
      <c r="B290" s="2" t="str">
        <f t="shared" si="72"/>
        <v/>
      </c>
      <c r="C290" s="3" t="str">
        <f t="shared" si="85"/>
        <v/>
      </c>
      <c r="D290" s="10" t="str">
        <f t="shared" si="86"/>
        <v/>
      </c>
      <c r="E290" s="6" t="str">
        <f t="shared" si="73"/>
        <v/>
      </c>
      <c r="F290" s="6" t="str">
        <f t="shared" si="74"/>
        <v/>
      </c>
      <c r="G290" s="6" t="str">
        <f t="shared" si="75"/>
        <v/>
      </c>
      <c r="H290" s="6" t="str">
        <f t="shared" si="76"/>
        <v/>
      </c>
      <c r="I290" s="6" t="str">
        <f t="shared" si="77"/>
        <v/>
      </c>
      <c r="J290" s="6" t="str">
        <f t="shared" si="87"/>
        <v/>
      </c>
      <c r="K290" s="6" t="str">
        <f t="shared" si="78"/>
        <v/>
      </c>
      <c r="L290" s="10" t="str">
        <f t="shared" si="79"/>
        <v/>
      </c>
      <c r="M290" s="10" t="str">
        <f t="shared" si="80"/>
        <v/>
      </c>
      <c r="N290" s="10" t="str">
        <f t="shared" si="81"/>
        <v/>
      </c>
      <c r="O290" s="10" t="str">
        <f t="shared" si="82"/>
        <v/>
      </c>
      <c r="P290" s="10"/>
      <c r="Q290" s="11" t="str">
        <f t="shared" si="83"/>
        <v/>
      </c>
      <c r="R290" s="11" t="str">
        <f t="shared" si="84"/>
        <v/>
      </c>
      <c r="S290" s="11" t="str">
        <f t="shared" si="88"/>
        <v/>
      </c>
      <c r="T290" s="11" t="str">
        <f t="shared" si="89"/>
        <v/>
      </c>
    </row>
    <row r="291" spans="2:20" x14ac:dyDescent="0.25">
      <c r="B291" s="2" t="str">
        <f t="shared" si="72"/>
        <v/>
      </c>
      <c r="C291" s="3" t="str">
        <f t="shared" si="85"/>
        <v/>
      </c>
      <c r="D291" s="10" t="str">
        <f t="shared" si="86"/>
        <v/>
      </c>
      <c r="E291" s="6" t="str">
        <f t="shared" si="73"/>
        <v/>
      </c>
      <c r="F291" s="6" t="str">
        <f t="shared" si="74"/>
        <v/>
      </c>
      <c r="G291" s="6" t="str">
        <f t="shared" si="75"/>
        <v/>
      </c>
      <c r="H291" s="6" t="str">
        <f t="shared" si="76"/>
        <v/>
      </c>
      <c r="I291" s="6" t="str">
        <f t="shared" si="77"/>
        <v/>
      </c>
      <c r="J291" s="6" t="str">
        <f t="shared" si="87"/>
        <v/>
      </c>
      <c r="K291" s="6" t="str">
        <f t="shared" si="78"/>
        <v/>
      </c>
      <c r="L291" s="10" t="str">
        <f t="shared" si="79"/>
        <v/>
      </c>
      <c r="M291" s="10" t="str">
        <f t="shared" si="80"/>
        <v/>
      </c>
      <c r="N291" s="10" t="str">
        <f t="shared" si="81"/>
        <v/>
      </c>
      <c r="O291" s="10" t="str">
        <f t="shared" si="82"/>
        <v/>
      </c>
      <c r="P291" s="10"/>
      <c r="Q291" s="11" t="str">
        <f t="shared" si="83"/>
        <v/>
      </c>
      <c r="R291" s="11" t="str">
        <f t="shared" si="84"/>
        <v/>
      </c>
      <c r="S291" s="11" t="str">
        <f t="shared" si="88"/>
        <v/>
      </c>
      <c r="T291" s="11" t="str">
        <f t="shared" si="89"/>
        <v/>
      </c>
    </row>
    <row r="292" spans="2:20" x14ac:dyDescent="0.25">
      <c r="B292" s="2" t="str">
        <f t="shared" si="72"/>
        <v/>
      </c>
      <c r="C292" s="3" t="str">
        <f t="shared" si="85"/>
        <v/>
      </c>
      <c r="D292" s="10" t="str">
        <f t="shared" si="86"/>
        <v/>
      </c>
      <c r="E292" s="6" t="str">
        <f t="shared" si="73"/>
        <v/>
      </c>
      <c r="F292" s="6" t="str">
        <f t="shared" si="74"/>
        <v/>
      </c>
      <c r="G292" s="6" t="str">
        <f t="shared" si="75"/>
        <v/>
      </c>
      <c r="H292" s="6" t="str">
        <f t="shared" si="76"/>
        <v/>
      </c>
      <c r="I292" s="6" t="str">
        <f t="shared" si="77"/>
        <v/>
      </c>
      <c r="J292" s="6" t="str">
        <f t="shared" si="87"/>
        <v/>
      </c>
      <c r="K292" s="6" t="str">
        <f t="shared" si="78"/>
        <v/>
      </c>
      <c r="L292" s="10" t="str">
        <f t="shared" si="79"/>
        <v/>
      </c>
      <c r="M292" s="10" t="str">
        <f t="shared" si="80"/>
        <v/>
      </c>
      <c r="N292" s="10" t="str">
        <f t="shared" si="81"/>
        <v/>
      </c>
      <c r="O292" s="10" t="str">
        <f t="shared" si="82"/>
        <v/>
      </c>
      <c r="P292" s="10"/>
      <c r="Q292" s="11" t="str">
        <f t="shared" si="83"/>
        <v/>
      </c>
      <c r="R292" s="11" t="str">
        <f t="shared" si="84"/>
        <v/>
      </c>
      <c r="S292" s="11" t="str">
        <f t="shared" si="88"/>
        <v/>
      </c>
      <c r="T292" s="11" t="str">
        <f t="shared" si="89"/>
        <v/>
      </c>
    </row>
    <row r="293" spans="2:20" x14ac:dyDescent="0.25">
      <c r="B293" s="2" t="str">
        <f t="shared" si="72"/>
        <v/>
      </c>
      <c r="C293" s="3" t="str">
        <f t="shared" si="85"/>
        <v/>
      </c>
      <c r="D293" s="10" t="str">
        <f t="shared" si="86"/>
        <v/>
      </c>
      <c r="E293" s="6" t="str">
        <f t="shared" si="73"/>
        <v/>
      </c>
      <c r="F293" s="6" t="str">
        <f t="shared" si="74"/>
        <v/>
      </c>
      <c r="G293" s="6" t="str">
        <f t="shared" si="75"/>
        <v/>
      </c>
      <c r="H293" s="6" t="str">
        <f t="shared" si="76"/>
        <v/>
      </c>
      <c r="I293" s="6" t="str">
        <f t="shared" si="77"/>
        <v/>
      </c>
      <c r="J293" s="6" t="str">
        <f t="shared" si="87"/>
        <v/>
      </c>
      <c r="K293" s="6" t="str">
        <f t="shared" si="78"/>
        <v/>
      </c>
      <c r="L293" s="10" t="str">
        <f t="shared" si="79"/>
        <v/>
      </c>
      <c r="M293" s="10" t="str">
        <f t="shared" si="80"/>
        <v/>
      </c>
      <c r="N293" s="10" t="str">
        <f t="shared" si="81"/>
        <v/>
      </c>
      <c r="O293" s="10" t="str">
        <f t="shared" si="82"/>
        <v/>
      </c>
      <c r="P293" s="10"/>
      <c r="Q293" s="11" t="str">
        <f t="shared" si="83"/>
        <v/>
      </c>
      <c r="R293" s="11" t="str">
        <f t="shared" si="84"/>
        <v/>
      </c>
      <c r="S293" s="11" t="str">
        <f t="shared" si="88"/>
        <v/>
      </c>
      <c r="T293" s="11" t="str">
        <f t="shared" si="89"/>
        <v/>
      </c>
    </row>
    <row r="294" spans="2:20" x14ac:dyDescent="0.25">
      <c r="B294" s="2" t="str">
        <f t="shared" si="72"/>
        <v/>
      </c>
      <c r="C294" s="3" t="str">
        <f t="shared" si="85"/>
        <v/>
      </c>
      <c r="D294" s="10" t="str">
        <f t="shared" si="86"/>
        <v/>
      </c>
      <c r="E294" s="6" t="str">
        <f t="shared" si="73"/>
        <v/>
      </c>
      <c r="F294" s="6" t="str">
        <f t="shared" si="74"/>
        <v/>
      </c>
      <c r="G294" s="6" t="str">
        <f t="shared" si="75"/>
        <v/>
      </c>
      <c r="H294" s="6" t="str">
        <f t="shared" si="76"/>
        <v/>
      </c>
      <c r="I294" s="6" t="str">
        <f t="shared" si="77"/>
        <v/>
      </c>
      <c r="J294" s="6" t="str">
        <f t="shared" si="87"/>
        <v/>
      </c>
      <c r="K294" s="6" t="str">
        <f t="shared" si="78"/>
        <v/>
      </c>
      <c r="L294" s="10" t="str">
        <f t="shared" si="79"/>
        <v/>
      </c>
      <c r="M294" s="10" t="str">
        <f t="shared" si="80"/>
        <v/>
      </c>
      <c r="N294" s="10" t="str">
        <f t="shared" si="81"/>
        <v/>
      </c>
      <c r="O294" s="10" t="str">
        <f t="shared" si="82"/>
        <v/>
      </c>
      <c r="P294" s="10"/>
      <c r="Q294" s="11" t="str">
        <f t="shared" si="83"/>
        <v/>
      </c>
      <c r="R294" s="11" t="str">
        <f t="shared" si="84"/>
        <v/>
      </c>
      <c r="S294" s="11" t="str">
        <f t="shared" si="88"/>
        <v/>
      </c>
      <c r="T294" s="11" t="str">
        <f t="shared" si="89"/>
        <v/>
      </c>
    </row>
    <row r="295" spans="2:20" x14ac:dyDescent="0.25">
      <c r="B295" s="2" t="str">
        <f t="shared" si="72"/>
        <v/>
      </c>
      <c r="C295" s="3" t="str">
        <f t="shared" si="85"/>
        <v/>
      </c>
      <c r="D295" s="10" t="str">
        <f t="shared" si="86"/>
        <v/>
      </c>
      <c r="E295" s="6" t="str">
        <f t="shared" si="73"/>
        <v/>
      </c>
      <c r="F295" s="6" t="str">
        <f t="shared" si="74"/>
        <v/>
      </c>
      <c r="G295" s="6" t="str">
        <f t="shared" si="75"/>
        <v/>
      </c>
      <c r="H295" s="6" t="str">
        <f t="shared" si="76"/>
        <v/>
      </c>
      <c r="I295" s="6" t="str">
        <f t="shared" si="77"/>
        <v/>
      </c>
      <c r="J295" s="6" t="str">
        <f t="shared" si="87"/>
        <v/>
      </c>
      <c r="K295" s="6" t="str">
        <f t="shared" si="78"/>
        <v/>
      </c>
      <c r="L295" s="10" t="str">
        <f t="shared" si="79"/>
        <v/>
      </c>
      <c r="M295" s="10" t="str">
        <f t="shared" si="80"/>
        <v/>
      </c>
      <c r="N295" s="10" t="str">
        <f t="shared" si="81"/>
        <v/>
      </c>
      <c r="O295" s="10" t="str">
        <f t="shared" si="82"/>
        <v/>
      </c>
      <c r="P295" s="10"/>
      <c r="Q295" s="11" t="str">
        <f t="shared" si="83"/>
        <v/>
      </c>
      <c r="R295" s="11" t="str">
        <f t="shared" si="84"/>
        <v/>
      </c>
      <c r="S295" s="11" t="str">
        <f t="shared" si="88"/>
        <v/>
      </c>
      <c r="T295" s="11" t="str">
        <f t="shared" si="89"/>
        <v/>
      </c>
    </row>
    <row r="296" spans="2:20" x14ac:dyDescent="0.25">
      <c r="B296" s="2" t="str">
        <f t="shared" si="72"/>
        <v/>
      </c>
      <c r="C296" s="3" t="str">
        <f t="shared" si="85"/>
        <v/>
      </c>
      <c r="D296" s="10" t="str">
        <f t="shared" si="86"/>
        <v/>
      </c>
      <c r="E296" s="6" t="str">
        <f t="shared" si="73"/>
        <v/>
      </c>
      <c r="F296" s="6" t="str">
        <f t="shared" si="74"/>
        <v/>
      </c>
      <c r="G296" s="6" t="str">
        <f t="shared" si="75"/>
        <v/>
      </c>
      <c r="H296" s="6" t="str">
        <f t="shared" si="76"/>
        <v/>
      </c>
      <c r="I296" s="6" t="str">
        <f t="shared" si="77"/>
        <v/>
      </c>
      <c r="J296" s="6" t="str">
        <f t="shared" si="87"/>
        <v/>
      </c>
      <c r="K296" s="6" t="str">
        <f t="shared" si="78"/>
        <v/>
      </c>
      <c r="L296" s="10" t="str">
        <f t="shared" si="79"/>
        <v/>
      </c>
      <c r="M296" s="10" t="str">
        <f t="shared" si="80"/>
        <v/>
      </c>
      <c r="N296" s="10" t="str">
        <f t="shared" si="81"/>
        <v/>
      </c>
      <c r="O296" s="10" t="str">
        <f t="shared" si="82"/>
        <v/>
      </c>
      <c r="P296" s="10"/>
      <c r="Q296" s="11" t="str">
        <f t="shared" si="83"/>
        <v/>
      </c>
      <c r="R296" s="11" t="str">
        <f t="shared" si="84"/>
        <v/>
      </c>
      <c r="S296" s="11" t="str">
        <f t="shared" si="88"/>
        <v/>
      </c>
      <c r="T296" s="11" t="str">
        <f t="shared" si="89"/>
        <v/>
      </c>
    </row>
    <row r="297" spans="2:20" x14ac:dyDescent="0.25">
      <c r="B297" s="2" t="str">
        <f t="shared" si="72"/>
        <v/>
      </c>
      <c r="C297" s="3" t="str">
        <f t="shared" si="85"/>
        <v/>
      </c>
      <c r="D297" s="10" t="str">
        <f t="shared" si="86"/>
        <v/>
      </c>
      <c r="E297" s="6" t="str">
        <f t="shared" si="73"/>
        <v/>
      </c>
      <c r="F297" s="6" t="str">
        <f t="shared" si="74"/>
        <v/>
      </c>
      <c r="G297" s="6" t="str">
        <f t="shared" si="75"/>
        <v/>
      </c>
      <c r="H297" s="6" t="str">
        <f t="shared" si="76"/>
        <v/>
      </c>
      <c r="I297" s="6" t="str">
        <f t="shared" si="77"/>
        <v/>
      </c>
      <c r="J297" s="6" t="str">
        <f t="shared" si="87"/>
        <v/>
      </c>
      <c r="K297" s="6" t="str">
        <f t="shared" si="78"/>
        <v/>
      </c>
      <c r="L297" s="10" t="str">
        <f t="shared" si="79"/>
        <v/>
      </c>
      <c r="M297" s="10" t="str">
        <f t="shared" si="80"/>
        <v/>
      </c>
      <c r="N297" s="10" t="str">
        <f t="shared" si="81"/>
        <v/>
      </c>
      <c r="O297" s="10" t="str">
        <f t="shared" si="82"/>
        <v/>
      </c>
      <c r="P297" s="10"/>
      <c r="Q297" s="11" t="str">
        <f t="shared" si="83"/>
        <v/>
      </c>
      <c r="R297" s="11" t="str">
        <f t="shared" si="84"/>
        <v/>
      </c>
      <c r="S297" s="11" t="str">
        <f t="shared" si="88"/>
        <v/>
      </c>
      <c r="T297" s="11" t="str">
        <f t="shared" si="89"/>
        <v/>
      </c>
    </row>
    <row r="298" spans="2:20" x14ac:dyDescent="0.25">
      <c r="B298" s="2" t="str">
        <f t="shared" si="72"/>
        <v/>
      </c>
      <c r="C298" s="3" t="str">
        <f t="shared" si="85"/>
        <v/>
      </c>
      <c r="D298" s="10" t="str">
        <f t="shared" si="86"/>
        <v/>
      </c>
      <c r="E298" s="6" t="str">
        <f t="shared" si="73"/>
        <v/>
      </c>
      <c r="F298" s="6" t="str">
        <f t="shared" si="74"/>
        <v/>
      </c>
      <c r="G298" s="6" t="str">
        <f t="shared" si="75"/>
        <v/>
      </c>
      <c r="H298" s="6" t="str">
        <f t="shared" si="76"/>
        <v/>
      </c>
      <c r="I298" s="6" t="str">
        <f t="shared" si="77"/>
        <v/>
      </c>
      <c r="J298" s="6" t="str">
        <f t="shared" si="87"/>
        <v/>
      </c>
      <c r="K298" s="6" t="str">
        <f t="shared" si="78"/>
        <v/>
      </c>
      <c r="L298" s="10" t="str">
        <f t="shared" si="79"/>
        <v/>
      </c>
      <c r="M298" s="10" t="str">
        <f t="shared" si="80"/>
        <v/>
      </c>
      <c r="N298" s="10" t="str">
        <f t="shared" si="81"/>
        <v/>
      </c>
      <c r="O298" s="10" t="str">
        <f t="shared" si="82"/>
        <v/>
      </c>
      <c r="P298" s="10"/>
      <c r="Q298" s="11" t="str">
        <f t="shared" si="83"/>
        <v/>
      </c>
      <c r="R298" s="11" t="str">
        <f t="shared" si="84"/>
        <v/>
      </c>
      <c r="S298" s="11" t="str">
        <f t="shared" si="88"/>
        <v/>
      </c>
      <c r="T298" s="11" t="str">
        <f t="shared" si="89"/>
        <v/>
      </c>
    </row>
    <row r="299" spans="2:20" x14ac:dyDescent="0.25">
      <c r="B299" s="2" t="str">
        <f t="shared" si="72"/>
        <v/>
      </c>
      <c r="C299" s="3" t="str">
        <f t="shared" si="85"/>
        <v/>
      </c>
      <c r="D299" s="10" t="str">
        <f t="shared" si="86"/>
        <v/>
      </c>
      <c r="E299" s="6" t="str">
        <f t="shared" si="73"/>
        <v/>
      </c>
      <c r="F299" s="6" t="str">
        <f t="shared" si="74"/>
        <v/>
      </c>
      <c r="G299" s="6" t="str">
        <f t="shared" si="75"/>
        <v/>
      </c>
      <c r="H299" s="6" t="str">
        <f t="shared" si="76"/>
        <v/>
      </c>
      <c r="I299" s="6" t="str">
        <f t="shared" si="77"/>
        <v/>
      </c>
      <c r="J299" s="6" t="str">
        <f t="shared" si="87"/>
        <v/>
      </c>
      <c r="K299" s="6" t="str">
        <f t="shared" si="78"/>
        <v/>
      </c>
      <c r="L299" s="10" t="str">
        <f t="shared" si="79"/>
        <v/>
      </c>
      <c r="M299" s="10" t="str">
        <f t="shared" si="80"/>
        <v/>
      </c>
      <c r="N299" s="10" t="str">
        <f t="shared" si="81"/>
        <v/>
      </c>
      <c r="O299" s="10" t="str">
        <f t="shared" si="82"/>
        <v/>
      </c>
      <c r="P299" s="10"/>
      <c r="Q299" s="11" t="str">
        <f t="shared" si="83"/>
        <v/>
      </c>
      <c r="R299" s="11" t="str">
        <f t="shared" si="84"/>
        <v/>
      </c>
      <c r="S299" s="11" t="str">
        <f t="shared" si="88"/>
        <v/>
      </c>
      <c r="T299" s="11" t="str">
        <f t="shared" si="89"/>
        <v/>
      </c>
    </row>
    <row r="300" spans="2:20" x14ac:dyDescent="0.25">
      <c r="B300" s="2" t="str">
        <f t="shared" si="72"/>
        <v/>
      </c>
      <c r="C300" s="3" t="str">
        <f t="shared" si="85"/>
        <v/>
      </c>
      <c r="D300" s="10" t="str">
        <f t="shared" si="86"/>
        <v/>
      </c>
      <c r="E300" s="6" t="str">
        <f t="shared" si="73"/>
        <v/>
      </c>
      <c r="F300" s="6" t="str">
        <f t="shared" si="74"/>
        <v/>
      </c>
      <c r="G300" s="6" t="str">
        <f t="shared" si="75"/>
        <v/>
      </c>
      <c r="H300" s="6" t="str">
        <f t="shared" si="76"/>
        <v/>
      </c>
      <c r="I300" s="6" t="str">
        <f t="shared" si="77"/>
        <v/>
      </c>
      <c r="J300" s="6" t="str">
        <f t="shared" si="87"/>
        <v/>
      </c>
      <c r="K300" s="6" t="str">
        <f t="shared" si="78"/>
        <v/>
      </c>
      <c r="L300" s="10" t="str">
        <f t="shared" si="79"/>
        <v/>
      </c>
      <c r="M300" s="10" t="str">
        <f t="shared" si="80"/>
        <v/>
      </c>
      <c r="N300" s="10" t="str">
        <f t="shared" si="81"/>
        <v/>
      </c>
      <c r="O300" s="10" t="str">
        <f t="shared" si="82"/>
        <v/>
      </c>
      <c r="P300" s="10"/>
      <c r="Q300" s="11" t="str">
        <f t="shared" si="83"/>
        <v/>
      </c>
      <c r="R300" s="11" t="str">
        <f t="shared" si="84"/>
        <v/>
      </c>
      <c r="S300" s="11" t="str">
        <f t="shared" si="88"/>
        <v/>
      </c>
      <c r="T300" s="11" t="str">
        <f t="shared" si="89"/>
        <v/>
      </c>
    </row>
    <row r="301" spans="2:20" x14ac:dyDescent="0.25">
      <c r="B301" s="2" t="str">
        <f t="shared" si="72"/>
        <v/>
      </c>
      <c r="C301" s="3" t="str">
        <f t="shared" si="85"/>
        <v/>
      </c>
      <c r="D301" s="10" t="str">
        <f t="shared" si="86"/>
        <v/>
      </c>
      <c r="E301" s="6" t="str">
        <f t="shared" si="73"/>
        <v/>
      </c>
      <c r="F301" s="6" t="str">
        <f t="shared" si="74"/>
        <v/>
      </c>
      <c r="G301" s="6" t="str">
        <f t="shared" si="75"/>
        <v/>
      </c>
      <c r="H301" s="6" t="str">
        <f t="shared" si="76"/>
        <v/>
      </c>
      <c r="I301" s="6" t="str">
        <f t="shared" si="77"/>
        <v/>
      </c>
      <c r="J301" s="6" t="str">
        <f t="shared" si="87"/>
        <v/>
      </c>
      <c r="K301" s="6" t="str">
        <f t="shared" si="78"/>
        <v/>
      </c>
      <c r="L301" s="10" t="str">
        <f t="shared" si="79"/>
        <v/>
      </c>
      <c r="M301" s="10" t="str">
        <f t="shared" si="80"/>
        <v/>
      </c>
      <c r="N301" s="10" t="str">
        <f t="shared" si="81"/>
        <v/>
      </c>
      <c r="O301" s="10" t="str">
        <f t="shared" si="82"/>
        <v/>
      </c>
      <c r="P301" s="10"/>
      <c r="Q301" s="11" t="str">
        <f t="shared" si="83"/>
        <v/>
      </c>
      <c r="R301" s="11" t="str">
        <f t="shared" si="84"/>
        <v/>
      </c>
      <c r="S301" s="11" t="str">
        <f t="shared" si="88"/>
        <v/>
      </c>
      <c r="T301" s="11" t="str">
        <f t="shared" si="89"/>
        <v/>
      </c>
    </row>
    <row r="302" spans="2:20" x14ac:dyDescent="0.25">
      <c r="B302" s="2" t="str">
        <f t="shared" si="72"/>
        <v/>
      </c>
      <c r="C302" s="3" t="str">
        <f t="shared" si="85"/>
        <v/>
      </c>
      <c r="D302" s="10" t="str">
        <f t="shared" si="86"/>
        <v/>
      </c>
      <c r="E302" s="6" t="str">
        <f t="shared" si="73"/>
        <v/>
      </c>
      <c r="F302" s="6" t="str">
        <f t="shared" si="74"/>
        <v/>
      </c>
      <c r="G302" s="6" t="str">
        <f t="shared" si="75"/>
        <v/>
      </c>
      <c r="H302" s="6" t="str">
        <f t="shared" si="76"/>
        <v/>
      </c>
      <c r="I302" s="6" t="str">
        <f t="shared" si="77"/>
        <v/>
      </c>
      <c r="J302" s="6" t="str">
        <f t="shared" si="87"/>
        <v/>
      </c>
      <c r="K302" s="6" t="str">
        <f t="shared" si="78"/>
        <v/>
      </c>
      <c r="L302" s="10" t="str">
        <f t="shared" si="79"/>
        <v/>
      </c>
      <c r="M302" s="10" t="str">
        <f t="shared" si="80"/>
        <v/>
      </c>
      <c r="N302" s="10" t="str">
        <f t="shared" si="81"/>
        <v/>
      </c>
      <c r="O302" s="10" t="str">
        <f t="shared" si="82"/>
        <v/>
      </c>
      <c r="P302" s="10"/>
      <c r="Q302" s="11" t="str">
        <f t="shared" si="83"/>
        <v/>
      </c>
      <c r="R302" s="11" t="str">
        <f t="shared" si="84"/>
        <v/>
      </c>
      <c r="S302" s="11" t="str">
        <f t="shared" si="88"/>
        <v/>
      </c>
      <c r="T302" s="11" t="str">
        <f t="shared" si="89"/>
        <v/>
      </c>
    </row>
    <row r="303" spans="2:20" x14ac:dyDescent="0.25">
      <c r="B303" s="2" t="str">
        <f t="shared" si="72"/>
        <v/>
      </c>
      <c r="C303" s="3" t="str">
        <f t="shared" si="85"/>
        <v/>
      </c>
      <c r="D303" s="10" t="str">
        <f t="shared" si="86"/>
        <v/>
      </c>
      <c r="E303" s="6" t="str">
        <f t="shared" si="73"/>
        <v/>
      </c>
      <c r="F303" s="6" t="str">
        <f t="shared" si="74"/>
        <v/>
      </c>
      <c r="G303" s="6" t="str">
        <f t="shared" si="75"/>
        <v/>
      </c>
      <c r="H303" s="6" t="str">
        <f t="shared" si="76"/>
        <v/>
      </c>
      <c r="I303" s="6" t="str">
        <f t="shared" si="77"/>
        <v/>
      </c>
      <c r="J303" s="6" t="str">
        <f t="shared" si="87"/>
        <v/>
      </c>
      <c r="K303" s="6" t="str">
        <f t="shared" si="78"/>
        <v/>
      </c>
      <c r="L303" s="10" t="str">
        <f t="shared" si="79"/>
        <v/>
      </c>
      <c r="M303" s="10" t="str">
        <f t="shared" si="80"/>
        <v/>
      </c>
      <c r="N303" s="10" t="str">
        <f t="shared" si="81"/>
        <v/>
      </c>
      <c r="O303" s="10" t="str">
        <f t="shared" si="82"/>
        <v/>
      </c>
      <c r="P303" s="10"/>
      <c r="Q303" s="11" t="str">
        <f t="shared" si="83"/>
        <v/>
      </c>
      <c r="R303" s="11" t="str">
        <f t="shared" si="84"/>
        <v/>
      </c>
      <c r="S303" s="11" t="str">
        <f t="shared" si="88"/>
        <v/>
      </c>
      <c r="T303" s="11" t="str">
        <f t="shared" si="89"/>
        <v/>
      </c>
    </row>
    <row r="304" spans="2:20" x14ac:dyDescent="0.25">
      <c r="B304" s="2" t="str">
        <f t="shared" si="72"/>
        <v/>
      </c>
      <c r="C304" s="3" t="str">
        <f t="shared" si="85"/>
        <v/>
      </c>
      <c r="D304" s="10" t="str">
        <f t="shared" si="86"/>
        <v/>
      </c>
      <c r="E304" s="6" t="str">
        <f t="shared" si="73"/>
        <v/>
      </c>
      <c r="F304" s="6" t="str">
        <f t="shared" si="74"/>
        <v/>
      </c>
      <c r="G304" s="6" t="str">
        <f t="shared" si="75"/>
        <v/>
      </c>
      <c r="H304" s="6" t="str">
        <f t="shared" si="76"/>
        <v/>
      </c>
      <c r="I304" s="6" t="str">
        <f t="shared" si="77"/>
        <v/>
      </c>
      <c r="J304" s="6" t="str">
        <f t="shared" si="87"/>
        <v/>
      </c>
      <c r="K304" s="6" t="str">
        <f t="shared" si="78"/>
        <v/>
      </c>
      <c r="L304" s="10" t="str">
        <f t="shared" si="79"/>
        <v/>
      </c>
      <c r="M304" s="10" t="str">
        <f t="shared" si="80"/>
        <v/>
      </c>
      <c r="N304" s="10" t="str">
        <f t="shared" si="81"/>
        <v/>
      </c>
      <c r="O304" s="10" t="str">
        <f t="shared" si="82"/>
        <v/>
      </c>
      <c r="P304" s="10"/>
      <c r="Q304" s="11" t="str">
        <f t="shared" si="83"/>
        <v/>
      </c>
      <c r="R304" s="11" t="str">
        <f t="shared" si="84"/>
        <v/>
      </c>
      <c r="S304" s="11" t="str">
        <f t="shared" si="88"/>
        <v/>
      </c>
      <c r="T304" s="11" t="str">
        <f t="shared" si="89"/>
        <v/>
      </c>
    </row>
    <row r="305" spans="2:20" x14ac:dyDescent="0.25">
      <c r="B305" s="2" t="str">
        <f t="shared" si="72"/>
        <v/>
      </c>
      <c r="C305" s="3" t="str">
        <f t="shared" si="85"/>
        <v/>
      </c>
      <c r="D305" s="10" t="str">
        <f t="shared" si="86"/>
        <v/>
      </c>
      <c r="E305" s="6" t="str">
        <f t="shared" si="73"/>
        <v/>
      </c>
      <c r="F305" s="6" t="str">
        <f t="shared" si="74"/>
        <v/>
      </c>
      <c r="G305" s="6" t="str">
        <f t="shared" si="75"/>
        <v/>
      </c>
      <c r="H305" s="6" t="str">
        <f t="shared" si="76"/>
        <v/>
      </c>
      <c r="I305" s="6" t="str">
        <f t="shared" si="77"/>
        <v/>
      </c>
      <c r="J305" s="6" t="str">
        <f t="shared" si="87"/>
        <v/>
      </c>
      <c r="K305" s="6" t="str">
        <f t="shared" si="78"/>
        <v/>
      </c>
      <c r="L305" s="10" t="str">
        <f t="shared" si="79"/>
        <v/>
      </c>
      <c r="M305" s="10" t="str">
        <f t="shared" si="80"/>
        <v/>
      </c>
      <c r="N305" s="10" t="str">
        <f t="shared" si="81"/>
        <v/>
      </c>
      <c r="O305" s="10" t="str">
        <f t="shared" si="82"/>
        <v/>
      </c>
      <c r="P305" s="10"/>
      <c r="Q305" s="11" t="str">
        <f t="shared" si="83"/>
        <v/>
      </c>
      <c r="R305" s="11" t="str">
        <f t="shared" si="84"/>
        <v/>
      </c>
      <c r="S305" s="11" t="str">
        <f t="shared" si="88"/>
        <v/>
      </c>
      <c r="T305" s="11" t="str">
        <f t="shared" si="89"/>
        <v/>
      </c>
    </row>
    <row r="306" spans="2:20" x14ac:dyDescent="0.25">
      <c r="B306" s="2" t="str">
        <f t="shared" si="72"/>
        <v/>
      </c>
      <c r="C306" s="3" t="str">
        <f t="shared" si="85"/>
        <v/>
      </c>
      <c r="D306" s="10" t="str">
        <f t="shared" si="86"/>
        <v/>
      </c>
      <c r="E306" s="6" t="str">
        <f t="shared" si="73"/>
        <v/>
      </c>
      <c r="F306" s="6" t="str">
        <f t="shared" si="74"/>
        <v/>
      </c>
      <c r="G306" s="6" t="str">
        <f t="shared" si="75"/>
        <v/>
      </c>
      <c r="H306" s="6" t="str">
        <f t="shared" si="76"/>
        <v/>
      </c>
      <c r="I306" s="6" t="str">
        <f t="shared" si="77"/>
        <v/>
      </c>
      <c r="J306" s="6" t="str">
        <f t="shared" si="87"/>
        <v/>
      </c>
      <c r="K306" s="6" t="str">
        <f t="shared" si="78"/>
        <v/>
      </c>
      <c r="L306" s="10" t="str">
        <f t="shared" si="79"/>
        <v/>
      </c>
      <c r="M306" s="10" t="str">
        <f t="shared" si="80"/>
        <v/>
      </c>
      <c r="N306" s="10" t="str">
        <f t="shared" si="81"/>
        <v/>
      </c>
      <c r="O306" s="10" t="str">
        <f t="shared" si="82"/>
        <v/>
      </c>
      <c r="P306" s="10"/>
      <c r="Q306" s="11" t="str">
        <f t="shared" si="83"/>
        <v/>
      </c>
      <c r="R306" s="11" t="str">
        <f t="shared" si="84"/>
        <v/>
      </c>
      <c r="S306" s="11" t="str">
        <f t="shared" si="88"/>
        <v/>
      </c>
      <c r="T306" s="11" t="str">
        <f t="shared" si="89"/>
        <v/>
      </c>
    </row>
    <row r="307" spans="2:20" x14ac:dyDescent="0.25">
      <c r="B307" s="2" t="str">
        <f t="shared" si="72"/>
        <v/>
      </c>
      <c r="C307" s="3" t="str">
        <f t="shared" si="85"/>
        <v/>
      </c>
      <c r="D307" s="10" t="str">
        <f t="shared" si="86"/>
        <v/>
      </c>
      <c r="E307" s="6" t="str">
        <f t="shared" si="73"/>
        <v/>
      </c>
      <c r="F307" s="6" t="str">
        <f t="shared" si="74"/>
        <v/>
      </c>
      <c r="G307" s="6" t="str">
        <f t="shared" si="75"/>
        <v/>
      </c>
      <c r="H307" s="6" t="str">
        <f t="shared" si="76"/>
        <v/>
      </c>
      <c r="I307" s="6" t="str">
        <f t="shared" si="77"/>
        <v/>
      </c>
      <c r="J307" s="6" t="str">
        <f t="shared" si="87"/>
        <v/>
      </c>
      <c r="K307" s="6" t="str">
        <f t="shared" si="78"/>
        <v/>
      </c>
      <c r="L307" s="10" t="str">
        <f t="shared" si="79"/>
        <v/>
      </c>
      <c r="M307" s="10" t="str">
        <f t="shared" si="80"/>
        <v/>
      </c>
      <c r="N307" s="10" t="str">
        <f t="shared" si="81"/>
        <v/>
      </c>
      <c r="O307" s="10" t="str">
        <f t="shared" si="82"/>
        <v/>
      </c>
      <c r="P307" s="10"/>
      <c r="Q307" s="11" t="str">
        <f t="shared" si="83"/>
        <v/>
      </c>
      <c r="R307" s="11" t="str">
        <f t="shared" si="84"/>
        <v/>
      </c>
      <c r="S307" s="11" t="str">
        <f t="shared" si="88"/>
        <v/>
      </c>
      <c r="T307" s="11" t="str">
        <f t="shared" si="89"/>
        <v/>
      </c>
    </row>
    <row r="308" spans="2:20" x14ac:dyDescent="0.25">
      <c r="B308" s="2" t="str">
        <f t="shared" si="72"/>
        <v/>
      </c>
      <c r="C308" s="3" t="str">
        <f t="shared" si="85"/>
        <v/>
      </c>
      <c r="D308" s="10" t="str">
        <f t="shared" si="86"/>
        <v/>
      </c>
      <c r="E308" s="6" t="str">
        <f t="shared" si="73"/>
        <v/>
      </c>
      <c r="F308" s="6" t="str">
        <f t="shared" si="74"/>
        <v/>
      </c>
      <c r="G308" s="6" t="str">
        <f t="shared" si="75"/>
        <v/>
      </c>
      <c r="H308" s="6" t="str">
        <f t="shared" si="76"/>
        <v/>
      </c>
      <c r="I308" s="6" t="str">
        <f t="shared" si="77"/>
        <v/>
      </c>
      <c r="J308" s="6" t="str">
        <f t="shared" si="87"/>
        <v/>
      </c>
      <c r="K308" s="6" t="str">
        <f t="shared" si="78"/>
        <v/>
      </c>
      <c r="L308" s="10" t="str">
        <f t="shared" si="79"/>
        <v/>
      </c>
      <c r="M308" s="10" t="str">
        <f t="shared" si="80"/>
        <v/>
      </c>
      <c r="N308" s="10" t="str">
        <f t="shared" si="81"/>
        <v/>
      </c>
      <c r="O308" s="10" t="str">
        <f t="shared" si="82"/>
        <v/>
      </c>
      <c r="P308" s="10"/>
      <c r="Q308" s="11" t="str">
        <f t="shared" si="83"/>
        <v/>
      </c>
      <c r="R308" s="11" t="str">
        <f t="shared" si="84"/>
        <v/>
      </c>
      <c r="S308" s="11" t="str">
        <f t="shared" si="88"/>
        <v/>
      </c>
      <c r="T308" s="11" t="str">
        <f t="shared" si="89"/>
        <v/>
      </c>
    </row>
    <row r="309" spans="2:20" x14ac:dyDescent="0.25">
      <c r="B309" s="2" t="str">
        <f t="shared" si="72"/>
        <v/>
      </c>
      <c r="C309" s="3" t="str">
        <f t="shared" si="85"/>
        <v/>
      </c>
      <c r="D309" s="10" t="str">
        <f t="shared" si="86"/>
        <v/>
      </c>
      <c r="E309" s="6" t="str">
        <f t="shared" si="73"/>
        <v/>
      </c>
      <c r="F309" s="6" t="str">
        <f t="shared" si="74"/>
        <v/>
      </c>
      <c r="G309" s="6" t="str">
        <f t="shared" si="75"/>
        <v/>
      </c>
      <c r="H309" s="6" t="str">
        <f t="shared" si="76"/>
        <v/>
      </c>
      <c r="I309" s="6" t="str">
        <f t="shared" si="77"/>
        <v/>
      </c>
      <c r="J309" s="6" t="str">
        <f t="shared" si="87"/>
        <v/>
      </c>
      <c r="K309" s="6" t="str">
        <f t="shared" si="78"/>
        <v/>
      </c>
      <c r="L309" s="10" t="str">
        <f t="shared" si="79"/>
        <v/>
      </c>
      <c r="M309" s="10" t="str">
        <f t="shared" si="80"/>
        <v/>
      </c>
      <c r="N309" s="10" t="str">
        <f t="shared" si="81"/>
        <v/>
      </c>
      <c r="O309" s="10" t="str">
        <f t="shared" si="82"/>
        <v/>
      </c>
      <c r="P309" s="10"/>
      <c r="Q309" s="11" t="str">
        <f t="shared" si="83"/>
        <v/>
      </c>
      <c r="R309" s="11" t="str">
        <f t="shared" si="84"/>
        <v/>
      </c>
      <c r="S309" s="11" t="str">
        <f t="shared" si="88"/>
        <v/>
      </c>
      <c r="T309" s="11" t="str">
        <f t="shared" si="89"/>
        <v/>
      </c>
    </row>
    <row r="310" spans="2:20" x14ac:dyDescent="0.25">
      <c r="B310" s="2" t="str">
        <f t="shared" si="72"/>
        <v/>
      </c>
      <c r="C310" s="3" t="str">
        <f t="shared" si="85"/>
        <v/>
      </c>
      <c r="D310" s="10" t="str">
        <f t="shared" si="86"/>
        <v/>
      </c>
      <c r="E310" s="6" t="str">
        <f t="shared" si="73"/>
        <v/>
      </c>
      <c r="F310" s="6" t="str">
        <f t="shared" si="74"/>
        <v/>
      </c>
      <c r="G310" s="6" t="str">
        <f t="shared" si="75"/>
        <v/>
      </c>
      <c r="H310" s="6" t="str">
        <f t="shared" si="76"/>
        <v/>
      </c>
      <c r="I310" s="6" t="str">
        <f t="shared" si="77"/>
        <v/>
      </c>
      <c r="J310" s="6" t="str">
        <f t="shared" si="87"/>
        <v/>
      </c>
      <c r="K310" s="6" t="str">
        <f t="shared" si="78"/>
        <v/>
      </c>
      <c r="L310" s="10" t="str">
        <f t="shared" si="79"/>
        <v/>
      </c>
      <c r="M310" s="10" t="str">
        <f t="shared" si="80"/>
        <v/>
      </c>
      <c r="N310" s="10" t="str">
        <f t="shared" si="81"/>
        <v/>
      </c>
      <c r="O310" s="10" t="str">
        <f t="shared" si="82"/>
        <v/>
      </c>
      <c r="P310" s="10"/>
      <c r="Q310" s="11" t="str">
        <f t="shared" si="83"/>
        <v/>
      </c>
      <c r="R310" s="11" t="str">
        <f t="shared" si="84"/>
        <v/>
      </c>
      <c r="S310" s="11" t="str">
        <f t="shared" si="88"/>
        <v/>
      </c>
      <c r="T310" s="11" t="str">
        <f t="shared" si="89"/>
        <v/>
      </c>
    </row>
    <row r="311" spans="2:20" x14ac:dyDescent="0.25">
      <c r="B311" s="2" t="str">
        <f t="shared" si="72"/>
        <v/>
      </c>
      <c r="C311" s="3" t="str">
        <f t="shared" si="85"/>
        <v/>
      </c>
      <c r="D311" s="10" t="str">
        <f t="shared" si="86"/>
        <v/>
      </c>
      <c r="E311" s="6" t="str">
        <f t="shared" si="73"/>
        <v/>
      </c>
      <c r="F311" s="6" t="str">
        <f t="shared" si="74"/>
        <v/>
      </c>
      <c r="G311" s="6" t="str">
        <f t="shared" si="75"/>
        <v/>
      </c>
      <c r="H311" s="6" t="str">
        <f t="shared" si="76"/>
        <v/>
      </c>
      <c r="I311" s="6" t="str">
        <f t="shared" si="77"/>
        <v/>
      </c>
      <c r="J311" s="6" t="str">
        <f t="shared" si="87"/>
        <v/>
      </c>
      <c r="K311" s="6" t="str">
        <f t="shared" si="78"/>
        <v/>
      </c>
      <c r="L311" s="10" t="str">
        <f t="shared" si="79"/>
        <v/>
      </c>
      <c r="M311" s="10" t="str">
        <f t="shared" si="80"/>
        <v/>
      </c>
      <c r="N311" s="10" t="str">
        <f t="shared" si="81"/>
        <v/>
      </c>
      <c r="O311" s="10" t="str">
        <f t="shared" si="82"/>
        <v/>
      </c>
      <c r="P311" s="10"/>
      <c r="Q311" s="11" t="str">
        <f t="shared" si="83"/>
        <v/>
      </c>
      <c r="R311" s="11" t="str">
        <f t="shared" si="84"/>
        <v/>
      </c>
      <c r="S311" s="11" t="str">
        <f t="shared" si="88"/>
        <v/>
      </c>
      <c r="T311" s="11" t="str">
        <f t="shared" si="89"/>
        <v/>
      </c>
    </row>
    <row r="312" spans="2:20" x14ac:dyDescent="0.25">
      <c r="B312" s="2" t="str">
        <f t="shared" si="72"/>
        <v/>
      </c>
      <c r="C312" s="3" t="str">
        <f t="shared" si="85"/>
        <v/>
      </c>
      <c r="D312" s="10" t="str">
        <f t="shared" si="86"/>
        <v/>
      </c>
      <c r="E312" s="6" t="str">
        <f t="shared" si="73"/>
        <v/>
      </c>
      <c r="F312" s="6" t="str">
        <f t="shared" si="74"/>
        <v/>
      </c>
      <c r="G312" s="6" t="str">
        <f t="shared" si="75"/>
        <v/>
      </c>
      <c r="H312" s="6" t="str">
        <f t="shared" si="76"/>
        <v/>
      </c>
      <c r="I312" s="6" t="str">
        <f t="shared" si="77"/>
        <v/>
      </c>
      <c r="J312" s="6" t="str">
        <f t="shared" si="87"/>
        <v/>
      </c>
      <c r="K312" s="6" t="str">
        <f t="shared" si="78"/>
        <v/>
      </c>
      <c r="L312" s="10" t="str">
        <f t="shared" si="79"/>
        <v/>
      </c>
      <c r="M312" s="10" t="str">
        <f t="shared" si="80"/>
        <v/>
      </c>
      <c r="N312" s="10" t="str">
        <f t="shared" si="81"/>
        <v/>
      </c>
      <c r="O312" s="10" t="str">
        <f t="shared" si="82"/>
        <v/>
      </c>
      <c r="P312" s="10"/>
      <c r="Q312" s="11" t="str">
        <f t="shared" si="83"/>
        <v/>
      </c>
      <c r="R312" s="11" t="str">
        <f t="shared" si="84"/>
        <v/>
      </c>
      <c r="S312" s="11" t="str">
        <f t="shared" si="88"/>
        <v/>
      </c>
      <c r="T312" s="11" t="str">
        <f t="shared" si="89"/>
        <v/>
      </c>
    </row>
    <row r="313" spans="2:20" x14ac:dyDescent="0.25">
      <c r="B313" s="2" t="str">
        <f t="shared" si="72"/>
        <v/>
      </c>
      <c r="C313" s="3" t="str">
        <f t="shared" si="85"/>
        <v/>
      </c>
      <c r="D313" s="10" t="str">
        <f t="shared" si="86"/>
        <v/>
      </c>
      <c r="E313" s="6" t="str">
        <f t="shared" si="73"/>
        <v/>
      </c>
      <c r="F313" s="6" t="str">
        <f t="shared" si="74"/>
        <v/>
      </c>
      <c r="G313" s="6" t="str">
        <f t="shared" si="75"/>
        <v/>
      </c>
      <c r="H313" s="6" t="str">
        <f t="shared" si="76"/>
        <v/>
      </c>
      <c r="I313" s="6" t="str">
        <f t="shared" si="77"/>
        <v/>
      </c>
      <c r="J313" s="6" t="str">
        <f t="shared" si="87"/>
        <v/>
      </c>
      <c r="K313" s="6" t="str">
        <f t="shared" si="78"/>
        <v/>
      </c>
      <c r="L313" s="10" t="str">
        <f t="shared" si="79"/>
        <v/>
      </c>
      <c r="M313" s="10" t="str">
        <f t="shared" si="80"/>
        <v/>
      </c>
      <c r="N313" s="10" t="str">
        <f t="shared" si="81"/>
        <v/>
      </c>
      <c r="O313" s="10" t="str">
        <f t="shared" si="82"/>
        <v/>
      </c>
      <c r="P313" s="10"/>
      <c r="Q313" s="11" t="str">
        <f t="shared" si="83"/>
        <v/>
      </c>
      <c r="R313" s="11" t="str">
        <f t="shared" si="84"/>
        <v/>
      </c>
      <c r="S313" s="11" t="str">
        <f t="shared" si="88"/>
        <v/>
      </c>
      <c r="T313" s="11" t="str">
        <f t="shared" si="89"/>
        <v/>
      </c>
    </row>
    <row r="314" spans="2:20" x14ac:dyDescent="0.25">
      <c r="B314" s="2" t="str">
        <f t="shared" si="72"/>
        <v/>
      </c>
      <c r="C314" s="3" t="str">
        <f t="shared" si="85"/>
        <v/>
      </c>
      <c r="D314" s="10" t="str">
        <f t="shared" si="86"/>
        <v/>
      </c>
      <c r="E314" s="6" t="str">
        <f t="shared" si="73"/>
        <v/>
      </c>
      <c r="F314" s="6" t="str">
        <f t="shared" si="74"/>
        <v/>
      </c>
      <c r="G314" s="6" t="str">
        <f t="shared" si="75"/>
        <v/>
      </c>
      <c r="H314" s="6" t="str">
        <f t="shared" si="76"/>
        <v/>
      </c>
      <c r="I314" s="6" t="str">
        <f t="shared" si="77"/>
        <v/>
      </c>
      <c r="J314" s="6" t="str">
        <f t="shared" si="87"/>
        <v/>
      </c>
      <c r="K314" s="6" t="str">
        <f t="shared" si="78"/>
        <v/>
      </c>
      <c r="L314" s="10" t="str">
        <f t="shared" si="79"/>
        <v/>
      </c>
      <c r="M314" s="10" t="str">
        <f t="shared" si="80"/>
        <v/>
      </c>
      <c r="N314" s="10" t="str">
        <f t="shared" si="81"/>
        <v/>
      </c>
      <c r="O314" s="10" t="str">
        <f t="shared" si="82"/>
        <v/>
      </c>
      <c r="P314" s="10"/>
      <c r="Q314" s="11" t="str">
        <f t="shared" si="83"/>
        <v/>
      </c>
      <c r="R314" s="11" t="str">
        <f t="shared" si="84"/>
        <v/>
      </c>
      <c r="S314" s="11" t="str">
        <f t="shared" si="88"/>
        <v/>
      </c>
      <c r="T314" s="11" t="str">
        <f t="shared" si="89"/>
        <v/>
      </c>
    </row>
    <row r="315" spans="2:20" x14ac:dyDescent="0.25">
      <c r="B315" s="2" t="str">
        <f t="shared" si="72"/>
        <v/>
      </c>
      <c r="C315" s="3" t="str">
        <f t="shared" si="85"/>
        <v/>
      </c>
      <c r="D315" s="10" t="str">
        <f t="shared" si="86"/>
        <v/>
      </c>
      <c r="E315" s="6" t="str">
        <f t="shared" si="73"/>
        <v/>
      </c>
      <c r="F315" s="6" t="str">
        <f t="shared" si="74"/>
        <v/>
      </c>
      <c r="G315" s="6" t="str">
        <f t="shared" si="75"/>
        <v/>
      </c>
      <c r="H315" s="6" t="str">
        <f t="shared" si="76"/>
        <v/>
      </c>
      <c r="I315" s="6" t="str">
        <f t="shared" si="77"/>
        <v/>
      </c>
      <c r="J315" s="6" t="str">
        <f t="shared" si="87"/>
        <v/>
      </c>
      <c r="K315" s="6" t="str">
        <f t="shared" si="78"/>
        <v/>
      </c>
      <c r="L315" s="10" t="str">
        <f t="shared" si="79"/>
        <v/>
      </c>
      <c r="M315" s="10" t="str">
        <f t="shared" si="80"/>
        <v/>
      </c>
      <c r="N315" s="10" t="str">
        <f t="shared" si="81"/>
        <v/>
      </c>
      <c r="O315" s="10" t="str">
        <f t="shared" si="82"/>
        <v/>
      </c>
      <c r="P315" s="10"/>
      <c r="Q315" s="11" t="str">
        <f t="shared" si="83"/>
        <v/>
      </c>
      <c r="R315" s="11" t="str">
        <f t="shared" si="84"/>
        <v/>
      </c>
      <c r="S315" s="11" t="str">
        <f t="shared" si="88"/>
        <v/>
      </c>
      <c r="T315" s="11" t="str">
        <f t="shared" si="89"/>
        <v/>
      </c>
    </row>
    <row r="316" spans="2:20" x14ac:dyDescent="0.25">
      <c r="B316" s="2" t="str">
        <f t="shared" si="72"/>
        <v/>
      </c>
      <c r="C316" s="3" t="str">
        <f t="shared" si="85"/>
        <v/>
      </c>
      <c r="D316" s="10" t="str">
        <f t="shared" si="86"/>
        <v/>
      </c>
      <c r="E316" s="6" t="str">
        <f t="shared" si="73"/>
        <v/>
      </c>
      <c r="F316" s="6" t="str">
        <f t="shared" si="74"/>
        <v/>
      </c>
      <c r="G316" s="6" t="str">
        <f t="shared" si="75"/>
        <v/>
      </c>
      <c r="H316" s="6" t="str">
        <f t="shared" si="76"/>
        <v/>
      </c>
      <c r="I316" s="6" t="str">
        <f t="shared" si="77"/>
        <v/>
      </c>
      <c r="J316" s="6" t="str">
        <f t="shared" si="87"/>
        <v/>
      </c>
      <c r="K316" s="6" t="str">
        <f t="shared" si="78"/>
        <v/>
      </c>
      <c r="L316" s="10" t="str">
        <f t="shared" si="79"/>
        <v/>
      </c>
      <c r="M316" s="10" t="str">
        <f t="shared" si="80"/>
        <v/>
      </c>
      <c r="N316" s="10" t="str">
        <f t="shared" si="81"/>
        <v/>
      </c>
      <c r="O316" s="10" t="str">
        <f t="shared" si="82"/>
        <v/>
      </c>
      <c r="P316" s="10"/>
      <c r="Q316" s="11" t="str">
        <f t="shared" si="83"/>
        <v/>
      </c>
      <c r="R316" s="11" t="str">
        <f t="shared" si="84"/>
        <v/>
      </c>
      <c r="S316" s="11" t="str">
        <f t="shared" si="88"/>
        <v/>
      </c>
      <c r="T316" s="11" t="str">
        <f t="shared" si="89"/>
        <v/>
      </c>
    </row>
    <row r="317" spans="2:20" x14ac:dyDescent="0.25">
      <c r="B317" s="2" t="str">
        <f t="shared" si="72"/>
        <v/>
      </c>
      <c r="C317" s="3" t="str">
        <f t="shared" si="85"/>
        <v/>
      </c>
      <c r="D317" s="10" t="str">
        <f t="shared" si="86"/>
        <v/>
      </c>
      <c r="E317" s="6" t="str">
        <f t="shared" si="73"/>
        <v/>
      </c>
      <c r="F317" s="6" t="str">
        <f t="shared" si="74"/>
        <v/>
      </c>
      <c r="G317" s="6" t="str">
        <f t="shared" si="75"/>
        <v/>
      </c>
      <c r="H317" s="6" t="str">
        <f t="shared" si="76"/>
        <v/>
      </c>
      <c r="I317" s="6" t="str">
        <f t="shared" si="77"/>
        <v/>
      </c>
      <c r="J317" s="6" t="str">
        <f t="shared" si="87"/>
        <v/>
      </c>
      <c r="K317" s="6" t="str">
        <f t="shared" si="78"/>
        <v/>
      </c>
      <c r="L317" s="10" t="str">
        <f t="shared" si="79"/>
        <v/>
      </c>
      <c r="M317" s="10" t="str">
        <f t="shared" si="80"/>
        <v/>
      </c>
      <c r="N317" s="10" t="str">
        <f t="shared" si="81"/>
        <v/>
      </c>
      <c r="O317" s="10" t="str">
        <f t="shared" si="82"/>
        <v/>
      </c>
      <c r="P317" s="10"/>
      <c r="Q317" s="11" t="str">
        <f t="shared" si="83"/>
        <v/>
      </c>
      <c r="R317" s="11" t="str">
        <f t="shared" si="84"/>
        <v/>
      </c>
      <c r="S317" s="11" t="str">
        <f t="shared" si="88"/>
        <v/>
      </c>
      <c r="T317" s="11" t="str">
        <f t="shared" si="89"/>
        <v/>
      </c>
    </row>
    <row r="318" spans="2:20" x14ac:dyDescent="0.25">
      <c r="B318" s="2" t="str">
        <f t="shared" si="72"/>
        <v/>
      </c>
      <c r="C318" s="3" t="str">
        <f t="shared" si="85"/>
        <v/>
      </c>
      <c r="D318" s="10" t="str">
        <f t="shared" si="86"/>
        <v/>
      </c>
      <c r="E318" s="6" t="str">
        <f t="shared" si="73"/>
        <v/>
      </c>
      <c r="F318" s="6" t="str">
        <f t="shared" si="74"/>
        <v/>
      </c>
      <c r="G318" s="6" t="str">
        <f t="shared" si="75"/>
        <v/>
      </c>
      <c r="H318" s="6" t="str">
        <f t="shared" si="76"/>
        <v/>
      </c>
      <c r="I318" s="6" t="str">
        <f t="shared" si="77"/>
        <v/>
      </c>
      <c r="J318" s="6" t="str">
        <f t="shared" si="87"/>
        <v/>
      </c>
      <c r="K318" s="6" t="str">
        <f t="shared" si="78"/>
        <v/>
      </c>
      <c r="L318" s="10" t="str">
        <f t="shared" si="79"/>
        <v/>
      </c>
      <c r="M318" s="10" t="str">
        <f t="shared" si="80"/>
        <v/>
      </c>
      <c r="N318" s="10" t="str">
        <f t="shared" si="81"/>
        <v/>
      </c>
      <c r="O318" s="10" t="str">
        <f t="shared" si="82"/>
        <v/>
      </c>
      <c r="P318" s="10"/>
      <c r="Q318" s="11" t="str">
        <f t="shared" si="83"/>
        <v/>
      </c>
      <c r="R318" s="11" t="str">
        <f t="shared" si="84"/>
        <v/>
      </c>
      <c r="S318" s="11" t="str">
        <f t="shared" si="88"/>
        <v/>
      </c>
      <c r="T318" s="11" t="str">
        <f t="shared" si="89"/>
        <v/>
      </c>
    </row>
    <row r="319" spans="2:20" x14ac:dyDescent="0.25">
      <c r="B319" s="2" t="str">
        <f t="shared" si="72"/>
        <v/>
      </c>
      <c r="C319" s="3" t="str">
        <f t="shared" si="85"/>
        <v/>
      </c>
      <c r="D319" s="10" t="str">
        <f t="shared" si="86"/>
        <v/>
      </c>
      <c r="E319" s="6" t="str">
        <f t="shared" si="73"/>
        <v/>
      </c>
      <c r="F319" s="6" t="str">
        <f t="shared" si="74"/>
        <v/>
      </c>
      <c r="G319" s="6" t="str">
        <f t="shared" si="75"/>
        <v/>
      </c>
      <c r="H319" s="6" t="str">
        <f t="shared" si="76"/>
        <v/>
      </c>
      <c r="I319" s="6" t="str">
        <f t="shared" si="77"/>
        <v/>
      </c>
      <c r="J319" s="6" t="str">
        <f t="shared" si="87"/>
        <v/>
      </c>
      <c r="K319" s="6" t="str">
        <f t="shared" si="78"/>
        <v/>
      </c>
      <c r="L319" s="10" t="str">
        <f t="shared" si="79"/>
        <v/>
      </c>
      <c r="M319" s="10" t="str">
        <f t="shared" si="80"/>
        <v/>
      </c>
      <c r="N319" s="10" t="str">
        <f t="shared" si="81"/>
        <v/>
      </c>
      <c r="O319" s="10" t="str">
        <f t="shared" si="82"/>
        <v/>
      </c>
      <c r="P319" s="10"/>
      <c r="Q319" s="11" t="str">
        <f t="shared" si="83"/>
        <v/>
      </c>
      <c r="R319" s="11" t="str">
        <f t="shared" si="84"/>
        <v/>
      </c>
      <c r="S319" s="11" t="str">
        <f t="shared" si="88"/>
        <v/>
      </c>
      <c r="T319" s="11" t="str">
        <f t="shared" si="89"/>
        <v/>
      </c>
    </row>
    <row r="320" spans="2:20" x14ac:dyDescent="0.25">
      <c r="B320" s="2" t="str">
        <f t="shared" si="72"/>
        <v/>
      </c>
      <c r="C320" s="3" t="str">
        <f t="shared" si="85"/>
        <v/>
      </c>
      <c r="D320" s="10" t="str">
        <f t="shared" si="86"/>
        <v/>
      </c>
      <c r="E320" s="6" t="str">
        <f t="shared" si="73"/>
        <v/>
      </c>
      <c r="F320" s="6" t="str">
        <f t="shared" si="74"/>
        <v/>
      </c>
      <c r="G320" s="6" t="str">
        <f t="shared" si="75"/>
        <v/>
      </c>
      <c r="H320" s="6" t="str">
        <f t="shared" si="76"/>
        <v/>
      </c>
      <c r="I320" s="6" t="str">
        <f t="shared" si="77"/>
        <v/>
      </c>
      <c r="J320" s="6" t="str">
        <f t="shared" si="87"/>
        <v/>
      </c>
      <c r="K320" s="6" t="str">
        <f t="shared" si="78"/>
        <v/>
      </c>
      <c r="L320" s="10" t="str">
        <f t="shared" si="79"/>
        <v/>
      </c>
      <c r="M320" s="10" t="str">
        <f t="shared" si="80"/>
        <v/>
      </c>
      <c r="N320" s="10" t="str">
        <f t="shared" si="81"/>
        <v/>
      </c>
      <c r="O320" s="10" t="str">
        <f t="shared" si="82"/>
        <v/>
      </c>
      <c r="P320" s="10"/>
      <c r="Q320" s="11" t="str">
        <f t="shared" si="83"/>
        <v/>
      </c>
      <c r="R320" s="11" t="str">
        <f t="shared" si="84"/>
        <v/>
      </c>
      <c r="S320" s="11" t="str">
        <f t="shared" si="88"/>
        <v/>
      </c>
      <c r="T320" s="11" t="str">
        <f t="shared" si="89"/>
        <v/>
      </c>
    </row>
    <row r="321" spans="2:20" x14ac:dyDescent="0.25">
      <c r="B321" s="2" t="str">
        <f t="shared" si="72"/>
        <v/>
      </c>
      <c r="C321" s="3" t="str">
        <f t="shared" si="85"/>
        <v/>
      </c>
      <c r="D321" s="10" t="str">
        <f t="shared" si="86"/>
        <v/>
      </c>
      <c r="E321" s="6" t="str">
        <f t="shared" si="73"/>
        <v/>
      </c>
      <c r="F321" s="6" t="str">
        <f t="shared" si="74"/>
        <v/>
      </c>
      <c r="G321" s="6" t="str">
        <f t="shared" si="75"/>
        <v/>
      </c>
      <c r="H321" s="6" t="str">
        <f t="shared" si="76"/>
        <v/>
      </c>
      <c r="I321" s="6" t="str">
        <f t="shared" si="77"/>
        <v/>
      </c>
      <c r="J321" s="6" t="str">
        <f t="shared" si="87"/>
        <v/>
      </c>
      <c r="K321" s="6" t="str">
        <f t="shared" si="78"/>
        <v/>
      </c>
      <c r="L321" s="10" t="str">
        <f t="shared" si="79"/>
        <v/>
      </c>
      <c r="M321" s="10" t="str">
        <f t="shared" si="80"/>
        <v/>
      </c>
      <c r="N321" s="10" t="str">
        <f t="shared" si="81"/>
        <v/>
      </c>
      <c r="O321" s="10" t="str">
        <f t="shared" si="82"/>
        <v/>
      </c>
      <c r="P321" s="10"/>
      <c r="Q321" s="11" t="str">
        <f t="shared" si="83"/>
        <v/>
      </c>
      <c r="R321" s="11" t="str">
        <f t="shared" si="84"/>
        <v/>
      </c>
      <c r="S321" s="11" t="str">
        <f t="shared" si="88"/>
        <v/>
      </c>
      <c r="T321" s="11" t="str">
        <f t="shared" si="89"/>
        <v/>
      </c>
    </row>
    <row r="322" spans="2:20" x14ac:dyDescent="0.25">
      <c r="B322" s="2" t="str">
        <f t="shared" si="72"/>
        <v/>
      </c>
      <c r="C322" s="3" t="str">
        <f t="shared" si="85"/>
        <v/>
      </c>
      <c r="D322" s="10" t="str">
        <f t="shared" si="86"/>
        <v/>
      </c>
      <c r="E322" s="6" t="str">
        <f t="shared" si="73"/>
        <v/>
      </c>
      <c r="F322" s="6" t="str">
        <f t="shared" si="74"/>
        <v/>
      </c>
      <c r="G322" s="6" t="str">
        <f t="shared" si="75"/>
        <v/>
      </c>
      <c r="H322" s="6" t="str">
        <f t="shared" si="76"/>
        <v/>
      </c>
      <c r="I322" s="6" t="str">
        <f t="shared" si="77"/>
        <v/>
      </c>
      <c r="J322" s="6" t="str">
        <f t="shared" si="87"/>
        <v/>
      </c>
      <c r="K322" s="6" t="str">
        <f t="shared" si="78"/>
        <v/>
      </c>
      <c r="L322" s="10" t="str">
        <f t="shared" si="79"/>
        <v/>
      </c>
      <c r="M322" s="10" t="str">
        <f t="shared" si="80"/>
        <v/>
      </c>
      <c r="N322" s="10" t="str">
        <f t="shared" si="81"/>
        <v/>
      </c>
      <c r="O322" s="10" t="str">
        <f t="shared" si="82"/>
        <v/>
      </c>
      <c r="P322" s="10"/>
      <c r="Q322" s="11" t="str">
        <f t="shared" si="83"/>
        <v/>
      </c>
      <c r="R322" s="11" t="str">
        <f t="shared" si="84"/>
        <v/>
      </c>
      <c r="S322" s="11" t="str">
        <f t="shared" si="88"/>
        <v/>
      </c>
      <c r="T322" s="11" t="str">
        <f t="shared" si="89"/>
        <v/>
      </c>
    </row>
    <row r="323" spans="2:20" x14ac:dyDescent="0.25">
      <c r="B323" s="2" t="str">
        <f t="shared" si="72"/>
        <v/>
      </c>
      <c r="C323" s="3" t="str">
        <f t="shared" si="85"/>
        <v/>
      </c>
      <c r="D323" s="10" t="str">
        <f t="shared" si="86"/>
        <v/>
      </c>
      <c r="E323" s="6" t="str">
        <f t="shared" si="73"/>
        <v/>
      </c>
      <c r="F323" s="6" t="str">
        <f t="shared" si="74"/>
        <v/>
      </c>
      <c r="G323" s="6" t="str">
        <f t="shared" si="75"/>
        <v/>
      </c>
      <c r="H323" s="6" t="str">
        <f t="shared" si="76"/>
        <v/>
      </c>
      <c r="I323" s="6" t="str">
        <f t="shared" si="77"/>
        <v/>
      </c>
      <c r="J323" s="6" t="str">
        <f t="shared" si="87"/>
        <v/>
      </c>
      <c r="K323" s="6" t="str">
        <f t="shared" si="78"/>
        <v/>
      </c>
      <c r="L323" s="10" t="str">
        <f t="shared" si="79"/>
        <v/>
      </c>
      <c r="M323" s="10" t="str">
        <f t="shared" si="80"/>
        <v/>
      </c>
      <c r="N323" s="10" t="str">
        <f t="shared" si="81"/>
        <v/>
      </c>
      <c r="O323" s="10" t="str">
        <f t="shared" si="82"/>
        <v/>
      </c>
      <c r="P323" s="10"/>
      <c r="Q323" s="11" t="str">
        <f t="shared" si="83"/>
        <v/>
      </c>
      <c r="R323" s="11" t="str">
        <f t="shared" si="84"/>
        <v/>
      </c>
      <c r="S323" s="11" t="str">
        <f t="shared" si="88"/>
        <v/>
      </c>
      <c r="T323" s="11" t="str">
        <f t="shared" si="89"/>
        <v/>
      </c>
    </row>
    <row r="324" spans="2:20" x14ac:dyDescent="0.25">
      <c r="B324" s="2" t="str">
        <f t="shared" si="72"/>
        <v/>
      </c>
      <c r="C324" s="3" t="str">
        <f t="shared" si="85"/>
        <v/>
      </c>
      <c r="D324" s="10" t="str">
        <f t="shared" si="86"/>
        <v/>
      </c>
      <c r="E324" s="6" t="str">
        <f t="shared" si="73"/>
        <v/>
      </c>
      <c r="F324" s="6" t="str">
        <f t="shared" si="74"/>
        <v/>
      </c>
      <c r="G324" s="6" t="str">
        <f t="shared" si="75"/>
        <v/>
      </c>
      <c r="H324" s="6" t="str">
        <f t="shared" si="76"/>
        <v/>
      </c>
      <c r="I324" s="6" t="str">
        <f t="shared" si="77"/>
        <v/>
      </c>
      <c r="J324" s="6" t="str">
        <f t="shared" si="87"/>
        <v/>
      </c>
      <c r="K324" s="6" t="str">
        <f t="shared" si="78"/>
        <v/>
      </c>
      <c r="L324" s="10" t="str">
        <f t="shared" si="79"/>
        <v/>
      </c>
      <c r="M324" s="10" t="str">
        <f t="shared" si="80"/>
        <v/>
      </c>
      <c r="N324" s="10" t="str">
        <f t="shared" si="81"/>
        <v/>
      </c>
      <c r="O324" s="10" t="str">
        <f t="shared" si="82"/>
        <v/>
      </c>
      <c r="P324" s="10"/>
      <c r="Q324" s="11" t="str">
        <f t="shared" si="83"/>
        <v/>
      </c>
      <c r="R324" s="11" t="str">
        <f t="shared" si="84"/>
        <v/>
      </c>
      <c r="S324" s="11" t="str">
        <f t="shared" si="88"/>
        <v/>
      </c>
      <c r="T324" s="11" t="str">
        <f t="shared" si="89"/>
        <v/>
      </c>
    </row>
    <row r="325" spans="2:20" x14ac:dyDescent="0.25">
      <c r="B325" s="2" t="str">
        <f t="shared" si="72"/>
        <v/>
      </c>
      <c r="C325" s="3" t="str">
        <f t="shared" si="85"/>
        <v/>
      </c>
      <c r="D325" s="10" t="str">
        <f t="shared" si="86"/>
        <v/>
      </c>
      <c r="E325" s="6" t="str">
        <f t="shared" si="73"/>
        <v/>
      </c>
      <c r="F325" s="6" t="str">
        <f t="shared" si="74"/>
        <v/>
      </c>
      <c r="G325" s="6" t="str">
        <f t="shared" si="75"/>
        <v/>
      </c>
      <c r="H325" s="6" t="str">
        <f t="shared" si="76"/>
        <v/>
      </c>
      <c r="I325" s="6" t="str">
        <f t="shared" si="77"/>
        <v/>
      </c>
      <c r="J325" s="6" t="str">
        <f t="shared" si="87"/>
        <v/>
      </c>
      <c r="K325" s="6" t="str">
        <f t="shared" si="78"/>
        <v/>
      </c>
      <c r="L325" s="10" t="str">
        <f t="shared" si="79"/>
        <v/>
      </c>
      <c r="M325" s="10" t="str">
        <f t="shared" si="80"/>
        <v/>
      </c>
      <c r="N325" s="10" t="str">
        <f t="shared" si="81"/>
        <v/>
      </c>
      <c r="O325" s="10" t="str">
        <f t="shared" si="82"/>
        <v/>
      </c>
      <c r="P325" s="10"/>
      <c r="Q325" s="11" t="str">
        <f t="shared" si="83"/>
        <v/>
      </c>
      <c r="R325" s="11" t="str">
        <f t="shared" si="84"/>
        <v/>
      </c>
      <c r="S325" s="11" t="str">
        <f t="shared" si="88"/>
        <v/>
      </c>
      <c r="T325" s="11" t="str">
        <f t="shared" si="89"/>
        <v/>
      </c>
    </row>
    <row r="326" spans="2:20" x14ac:dyDescent="0.25">
      <c r="B326" s="2" t="str">
        <f t="shared" si="72"/>
        <v/>
      </c>
      <c r="C326" s="3" t="str">
        <f t="shared" si="85"/>
        <v/>
      </c>
      <c r="D326" s="10" t="str">
        <f t="shared" si="86"/>
        <v/>
      </c>
      <c r="E326" s="6" t="str">
        <f t="shared" si="73"/>
        <v/>
      </c>
      <c r="F326" s="6" t="str">
        <f t="shared" si="74"/>
        <v/>
      </c>
      <c r="G326" s="6" t="str">
        <f t="shared" si="75"/>
        <v/>
      </c>
      <c r="H326" s="6" t="str">
        <f t="shared" si="76"/>
        <v/>
      </c>
      <c r="I326" s="6" t="str">
        <f t="shared" si="77"/>
        <v/>
      </c>
      <c r="J326" s="6" t="str">
        <f t="shared" si="87"/>
        <v/>
      </c>
      <c r="K326" s="6" t="str">
        <f t="shared" si="78"/>
        <v/>
      </c>
      <c r="L326" s="10" t="str">
        <f t="shared" si="79"/>
        <v/>
      </c>
      <c r="M326" s="10" t="str">
        <f t="shared" si="80"/>
        <v/>
      </c>
      <c r="N326" s="10" t="str">
        <f t="shared" si="81"/>
        <v/>
      </c>
      <c r="O326" s="10" t="str">
        <f t="shared" si="82"/>
        <v/>
      </c>
      <c r="P326" s="10"/>
      <c r="Q326" s="11" t="str">
        <f t="shared" si="83"/>
        <v/>
      </c>
      <c r="R326" s="11" t="str">
        <f t="shared" si="84"/>
        <v/>
      </c>
      <c r="S326" s="11" t="str">
        <f t="shared" si="88"/>
        <v/>
      </c>
      <c r="T326" s="11" t="str">
        <f t="shared" si="89"/>
        <v/>
      </c>
    </row>
    <row r="327" spans="2:20" x14ac:dyDescent="0.25">
      <c r="B327" s="2" t="str">
        <f t="shared" si="72"/>
        <v/>
      </c>
      <c r="C327" s="3" t="str">
        <f t="shared" si="85"/>
        <v/>
      </c>
      <c r="D327" s="10" t="str">
        <f t="shared" si="86"/>
        <v/>
      </c>
      <c r="E327" s="6" t="str">
        <f t="shared" si="73"/>
        <v/>
      </c>
      <c r="F327" s="6" t="str">
        <f t="shared" si="74"/>
        <v/>
      </c>
      <c r="G327" s="6" t="str">
        <f t="shared" si="75"/>
        <v/>
      </c>
      <c r="H327" s="6" t="str">
        <f t="shared" si="76"/>
        <v/>
      </c>
      <c r="I327" s="6" t="str">
        <f t="shared" si="77"/>
        <v/>
      </c>
      <c r="J327" s="6" t="str">
        <f t="shared" si="87"/>
        <v/>
      </c>
      <c r="K327" s="6" t="str">
        <f t="shared" si="78"/>
        <v/>
      </c>
      <c r="L327" s="10" t="str">
        <f t="shared" si="79"/>
        <v/>
      </c>
      <c r="M327" s="10" t="str">
        <f t="shared" si="80"/>
        <v/>
      </c>
      <c r="N327" s="10" t="str">
        <f t="shared" si="81"/>
        <v/>
      </c>
      <c r="O327" s="10" t="str">
        <f t="shared" si="82"/>
        <v/>
      </c>
      <c r="P327" s="10"/>
      <c r="Q327" s="11" t="str">
        <f t="shared" si="83"/>
        <v/>
      </c>
      <c r="R327" s="11" t="str">
        <f t="shared" si="84"/>
        <v/>
      </c>
      <c r="S327" s="11" t="str">
        <f t="shared" si="88"/>
        <v/>
      </c>
      <c r="T327" s="11" t="str">
        <f t="shared" si="89"/>
        <v/>
      </c>
    </row>
    <row r="328" spans="2:20" x14ac:dyDescent="0.25">
      <c r="B328" s="2" t="str">
        <f t="shared" si="72"/>
        <v/>
      </c>
      <c r="C328" s="3" t="str">
        <f t="shared" si="85"/>
        <v/>
      </c>
      <c r="D328" s="10" t="str">
        <f t="shared" si="86"/>
        <v/>
      </c>
      <c r="E328" s="6" t="str">
        <f t="shared" si="73"/>
        <v/>
      </c>
      <c r="F328" s="6" t="str">
        <f t="shared" si="74"/>
        <v/>
      </c>
      <c r="G328" s="6" t="str">
        <f t="shared" si="75"/>
        <v/>
      </c>
      <c r="H328" s="6" t="str">
        <f t="shared" si="76"/>
        <v/>
      </c>
      <c r="I328" s="6" t="str">
        <f t="shared" si="77"/>
        <v/>
      </c>
      <c r="J328" s="6" t="str">
        <f t="shared" si="87"/>
        <v/>
      </c>
      <c r="K328" s="6" t="str">
        <f t="shared" si="78"/>
        <v/>
      </c>
      <c r="L328" s="10" t="str">
        <f t="shared" si="79"/>
        <v/>
      </c>
      <c r="M328" s="10" t="str">
        <f t="shared" si="80"/>
        <v/>
      </c>
      <c r="N328" s="10" t="str">
        <f t="shared" si="81"/>
        <v/>
      </c>
      <c r="O328" s="10" t="str">
        <f t="shared" si="82"/>
        <v/>
      </c>
      <c r="P328" s="10"/>
      <c r="Q328" s="11" t="str">
        <f t="shared" si="83"/>
        <v/>
      </c>
      <c r="R328" s="11" t="str">
        <f t="shared" si="84"/>
        <v/>
      </c>
      <c r="S328" s="11" t="str">
        <f t="shared" si="88"/>
        <v/>
      </c>
      <c r="T328" s="11" t="str">
        <f t="shared" si="89"/>
        <v/>
      </c>
    </row>
    <row r="329" spans="2:20" x14ac:dyDescent="0.25">
      <c r="B329" s="2" t="str">
        <f t="shared" si="72"/>
        <v/>
      </c>
      <c r="C329" s="3" t="str">
        <f t="shared" si="85"/>
        <v/>
      </c>
      <c r="D329" s="10" t="str">
        <f t="shared" si="86"/>
        <v/>
      </c>
      <c r="E329" s="6" t="str">
        <f t="shared" si="73"/>
        <v/>
      </c>
      <c r="F329" s="6" t="str">
        <f t="shared" si="74"/>
        <v/>
      </c>
      <c r="G329" s="6" t="str">
        <f t="shared" si="75"/>
        <v/>
      </c>
      <c r="H329" s="6" t="str">
        <f t="shared" si="76"/>
        <v/>
      </c>
      <c r="I329" s="6" t="str">
        <f t="shared" si="77"/>
        <v/>
      </c>
      <c r="J329" s="6" t="str">
        <f t="shared" si="87"/>
        <v/>
      </c>
      <c r="K329" s="6" t="str">
        <f t="shared" si="78"/>
        <v/>
      </c>
      <c r="L329" s="10" t="str">
        <f t="shared" si="79"/>
        <v/>
      </c>
      <c r="M329" s="10" t="str">
        <f t="shared" si="80"/>
        <v/>
      </c>
      <c r="N329" s="10" t="str">
        <f t="shared" si="81"/>
        <v/>
      </c>
      <c r="O329" s="10" t="str">
        <f t="shared" si="82"/>
        <v/>
      </c>
      <c r="P329" s="10"/>
      <c r="Q329" s="11" t="str">
        <f t="shared" si="83"/>
        <v/>
      </c>
      <c r="R329" s="11" t="str">
        <f t="shared" si="84"/>
        <v/>
      </c>
      <c r="S329" s="11" t="str">
        <f t="shared" si="88"/>
        <v/>
      </c>
      <c r="T329" s="11" t="str">
        <f t="shared" si="89"/>
        <v/>
      </c>
    </row>
    <row r="330" spans="2:20" x14ac:dyDescent="0.25">
      <c r="B330" s="2" t="str">
        <f t="shared" si="72"/>
        <v/>
      </c>
      <c r="C330" s="3" t="str">
        <f t="shared" si="85"/>
        <v/>
      </c>
      <c r="D330" s="10" t="str">
        <f t="shared" si="86"/>
        <v/>
      </c>
      <c r="E330" s="6" t="str">
        <f t="shared" si="73"/>
        <v/>
      </c>
      <c r="F330" s="6" t="str">
        <f t="shared" si="74"/>
        <v/>
      </c>
      <c r="G330" s="6" t="str">
        <f t="shared" si="75"/>
        <v/>
      </c>
      <c r="H330" s="6" t="str">
        <f t="shared" si="76"/>
        <v/>
      </c>
      <c r="I330" s="6" t="str">
        <f t="shared" si="77"/>
        <v/>
      </c>
      <c r="J330" s="6" t="str">
        <f t="shared" si="87"/>
        <v/>
      </c>
      <c r="K330" s="6" t="str">
        <f t="shared" si="78"/>
        <v/>
      </c>
      <c r="L330" s="10" t="str">
        <f t="shared" si="79"/>
        <v/>
      </c>
      <c r="M330" s="10" t="str">
        <f t="shared" si="80"/>
        <v/>
      </c>
      <c r="N330" s="10" t="str">
        <f t="shared" si="81"/>
        <v/>
      </c>
      <c r="O330" s="10" t="str">
        <f t="shared" si="82"/>
        <v/>
      </c>
      <c r="P330" s="10"/>
      <c r="Q330" s="11" t="str">
        <f t="shared" si="83"/>
        <v/>
      </c>
      <c r="R330" s="11" t="str">
        <f t="shared" si="84"/>
        <v/>
      </c>
      <c r="S330" s="11" t="str">
        <f t="shared" si="88"/>
        <v/>
      </c>
      <c r="T330" s="11" t="str">
        <f t="shared" si="89"/>
        <v/>
      </c>
    </row>
    <row r="331" spans="2:20" x14ac:dyDescent="0.25">
      <c r="B331" s="2" t="str">
        <f t="shared" si="72"/>
        <v/>
      </c>
      <c r="C331" s="3" t="str">
        <f t="shared" si="85"/>
        <v/>
      </c>
      <c r="D331" s="10" t="str">
        <f t="shared" si="86"/>
        <v/>
      </c>
      <c r="E331" s="6" t="str">
        <f t="shared" si="73"/>
        <v/>
      </c>
      <c r="F331" s="6" t="str">
        <f t="shared" si="74"/>
        <v/>
      </c>
      <c r="G331" s="6" t="str">
        <f t="shared" si="75"/>
        <v/>
      </c>
      <c r="H331" s="6" t="str">
        <f t="shared" si="76"/>
        <v/>
      </c>
      <c r="I331" s="6" t="str">
        <f t="shared" si="77"/>
        <v/>
      </c>
      <c r="J331" s="6" t="str">
        <f t="shared" si="87"/>
        <v/>
      </c>
      <c r="K331" s="6" t="str">
        <f t="shared" si="78"/>
        <v/>
      </c>
      <c r="L331" s="10" t="str">
        <f t="shared" si="79"/>
        <v/>
      </c>
      <c r="M331" s="10" t="str">
        <f t="shared" si="80"/>
        <v/>
      </c>
      <c r="N331" s="10" t="str">
        <f t="shared" si="81"/>
        <v/>
      </c>
      <c r="O331" s="10" t="str">
        <f t="shared" si="82"/>
        <v/>
      </c>
      <c r="P331" s="10"/>
      <c r="Q331" s="11" t="str">
        <f t="shared" si="83"/>
        <v/>
      </c>
      <c r="R331" s="11" t="str">
        <f t="shared" si="84"/>
        <v/>
      </c>
      <c r="S331" s="11" t="str">
        <f t="shared" si="88"/>
        <v/>
      </c>
      <c r="T331" s="11" t="str">
        <f t="shared" si="89"/>
        <v/>
      </c>
    </row>
    <row r="332" spans="2:20" x14ac:dyDescent="0.25">
      <c r="B332" s="2" t="str">
        <f t="shared" si="72"/>
        <v/>
      </c>
      <c r="C332" s="3" t="str">
        <f t="shared" si="85"/>
        <v/>
      </c>
      <c r="D332" s="10" t="str">
        <f t="shared" si="86"/>
        <v/>
      </c>
      <c r="E332" s="6" t="str">
        <f t="shared" si="73"/>
        <v/>
      </c>
      <c r="F332" s="6" t="str">
        <f t="shared" si="74"/>
        <v/>
      </c>
      <c r="G332" s="6" t="str">
        <f t="shared" si="75"/>
        <v/>
      </c>
      <c r="H332" s="6" t="str">
        <f t="shared" si="76"/>
        <v/>
      </c>
      <c r="I332" s="6" t="str">
        <f t="shared" si="77"/>
        <v/>
      </c>
      <c r="J332" s="6" t="str">
        <f t="shared" si="87"/>
        <v/>
      </c>
      <c r="K332" s="6" t="str">
        <f t="shared" si="78"/>
        <v/>
      </c>
      <c r="L332" s="10" t="str">
        <f t="shared" si="79"/>
        <v/>
      </c>
      <c r="M332" s="10" t="str">
        <f t="shared" si="80"/>
        <v/>
      </c>
      <c r="N332" s="10" t="str">
        <f t="shared" si="81"/>
        <v/>
      </c>
      <c r="O332" s="10" t="str">
        <f t="shared" si="82"/>
        <v/>
      </c>
      <c r="P332" s="10"/>
      <c r="Q332" s="11" t="str">
        <f t="shared" si="83"/>
        <v/>
      </c>
      <c r="R332" s="11" t="str">
        <f t="shared" si="84"/>
        <v/>
      </c>
      <c r="S332" s="11" t="str">
        <f t="shared" si="88"/>
        <v/>
      </c>
      <c r="T332" s="11" t="str">
        <f t="shared" si="89"/>
        <v/>
      </c>
    </row>
    <row r="333" spans="2:20" x14ac:dyDescent="0.25">
      <c r="B333" s="2" t="str">
        <f t="shared" si="72"/>
        <v/>
      </c>
      <c r="C333" s="3" t="str">
        <f t="shared" si="85"/>
        <v/>
      </c>
      <c r="D333" s="10" t="str">
        <f t="shared" si="86"/>
        <v/>
      </c>
      <c r="E333" s="6" t="str">
        <f t="shared" si="73"/>
        <v/>
      </c>
      <c r="F333" s="6" t="str">
        <f t="shared" si="74"/>
        <v/>
      </c>
      <c r="G333" s="6" t="str">
        <f t="shared" si="75"/>
        <v/>
      </c>
      <c r="H333" s="6" t="str">
        <f t="shared" si="76"/>
        <v/>
      </c>
      <c r="I333" s="6" t="str">
        <f t="shared" si="77"/>
        <v/>
      </c>
      <c r="J333" s="6" t="str">
        <f t="shared" si="87"/>
        <v/>
      </c>
      <c r="K333" s="6" t="str">
        <f t="shared" si="78"/>
        <v/>
      </c>
      <c r="L333" s="10" t="str">
        <f t="shared" si="79"/>
        <v/>
      </c>
      <c r="M333" s="10" t="str">
        <f t="shared" si="80"/>
        <v/>
      </c>
      <c r="N333" s="10" t="str">
        <f t="shared" si="81"/>
        <v/>
      </c>
      <c r="O333" s="10" t="str">
        <f t="shared" si="82"/>
        <v/>
      </c>
      <c r="P333" s="10"/>
      <c r="Q333" s="11" t="str">
        <f t="shared" si="83"/>
        <v/>
      </c>
      <c r="R333" s="11" t="str">
        <f t="shared" si="84"/>
        <v/>
      </c>
      <c r="S333" s="11" t="str">
        <f t="shared" si="88"/>
        <v/>
      </c>
      <c r="T333" s="11" t="str">
        <f t="shared" si="89"/>
        <v/>
      </c>
    </row>
    <row r="334" spans="2:20" x14ac:dyDescent="0.25">
      <c r="B334" s="2" t="str">
        <f t="shared" si="72"/>
        <v/>
      </c>
      <c r="C334" s="3" t="str">
        <f t="shared" si="85"/>
        <v/>
      </c>
      <c r="D334" s="10" t="str">
        <f t="shared" si="86"/>
        <v/>
      </c>
      <c r="E334" s="6" t="str">
        <f t="shared" si="73"/>
        <v/>
      </c>
      <c r="F334" s="6" t="str">
        <f t="shared" si="74"/>
        <v/>
      </c>
      <c r="G334" s="6" t="str">
        <f t="shared" si="75"/>
        <v/>
      </c>
      <c r="H334" s="6" t="str">
        <f t="shared" si="76"/>
        <v/>
      </c>
      <c r="I334" s="6" t="str">
        <f t="shared" si="77"/>
        <v/>
      </c>
      <c r="J334" s="6" t="str">
        <f t="shared" si="87"/>
        <v/>
      </c>
      <c r="K334" s="6" t="str">
        <f t="shared" si="78"/>
        <v/>
      </c>
      <c r="L334" s="10" t="str">
        <f t="shared" si="79"/>
        <v/>
      </c>
      <c r="M334" s="10" t="str">
        <f t="shared" si="80"/>
        <v/>
      </c>
      <c r="N334" s="10" t="str">
        <f t="shared" si="81"/>
        <v/>
      </c>
      <c r="O334" s="10" t="str">
        <f t="shared" si="82"/>
        <v/>
      </c>
      <c r="P334" s="10"/>
      <c r="Q334" s="11" t="str">
        <f t="shared" si="83"/>
        <v/>
      </c>
      <c r="R334" s="11" t="str">
        <f t="shared" si="84"/>
        <v/>
      </c>
      <c r="S334" s="11" t="str">
        <f t="shared" si="88"/>
        <v/>
      </c>
      <c r="T334" s="11" t="str">
        <f t="shared" si="89"/>
        <v/>
      </c>
    </row>
    <row r="335" spans="2:20" x14ac:dyDescent="0.25">
      <c r="B335" s="2" t="str">
        <f t="shared" si="72"/>
        <v/>
      </c>
      <c r="C335" s="3" t="str">
        <f t="shared" si="85"/>
        <v/>
      </c>
      <c r="D335" s="10" t="str">
        <f t="shared" si="86"/>
        <v/>
      </c>
      <c r="E335" s="6" t="str">
        <f t="shared" si="73"/>
        <v/>
      </c>
      <c r="F335" s="6" t="str">
        <f t="shared" si="74"/>
        <v/>
      </c>
      <c r="G335" s="6" t="str">
        <f t="shared" si="75"/>
        <v/>
      </c>
      <c r="H335" s="6" t="str">
        <f t="shared" si="76"/>
        <v/>
      </c>
      <c r="I335" s="6" t="str">
        <f t="shared" si="77"/>
        <v/>
      </c>
      <c r="J335" s="6" t="str">
        <f t="shared" si="87"/>
        <v/>
      </c>
      <c r="K335" s="6" t="str">
        <f t="shared" si="78"/>
        <v/>
      </c>
      <c r="L335" s="10" t="str">
        <f t="shared" si="79"/>
        <v/>
      </c>
      <c r="M335" s="10" t="str">
        <f t="shared" si="80"/>
        <v/>
      </c>
      <c r="N335" s="10" t="str">
        <f t="shared" si="81"/>
        <v/>
      </c>
      <c r="O335" s="10" t="str">
        <f t="shared" si="82"/>
        <v/>
      </c>
      <c r="P335" s="10"/>
      <c r="Q335" s="11" t="str">
        <f t="shared" si="83"/>
        <v/>
      </c>
      <c r="R335" s="11" t="str">
        <f t="shared" si="84"/>
        <v/>
      </c>
      <c r="S335" s="11" t="str">
        <f t="shared" si="88"/>
        <v/>
      </c>
      <c r="T335" s="11" t="str">
        <f t="shared" si="89"/>
        <v/>
      </c>
    </row>
    <row r="336" spans="2:20" x14ac:dyDescent="0.25">
      <c r="B336" s="2" t="str">
        <f t="shared" si="72"/>
        <v/>
      </c>
      <c r="C336" s="3" t="str">
        <f t="shared" si="85"/>
        <v/>
      </c>
      <c r="D336" s="10" t="str">
        <f t="shared" si="86"/>
        <v/>
      </c>
      <c r="E336" s="6" t="str">
        <f t="shared" si="73"/>
        <v/>
      </c>
      <c r="F336" s="6" t="str">
        <f t="shared" si="74"/>
        <v/>
      </c>
      <c r="G336" s="6" t="str">
        <f t="shared" si="75"/>
        <v/>
      </c>
      <c r="H336" s="6" t="str">
        <f t="shared" si="76"/>
        <v/>
      </c>
      <c r="I336" s="6" t="str">
        <f t="shared" si="77"/>
        <v/>
      </c>
      <c r="J336" s="6" t="str">
        <f t="shared" si="87"/>
        <v/>
      </c>
      <c r="K336" s="6" t="str">
        <f t="shared" si="78"/>
        <v/>
      </c>
      <c r="L336" s="10" t="str">
        <f t="shared" si="79"/>
        <v/>
      </c>
      <c r="M336" s="10" t="str">
        <f t="shared" si="80"/>
        <v/>
      </c>
      <c r="N336" s="10" t="str">
        <f t="shared" si="81"/>
        <v/>
      </c>
      <c r="O336" s="10" t="str">
        <f t="shared" si="82"/>
        <v/>
      </c>
      <c r="P336" s="10"/>
      <c r="Q336" s="11" t="str">
        <f t="shared" si="83"/>
        <v/>
      </c>
      <c r="R336" s="11" t="str">
        <f t="shared" si="84"/>
        <v/>
      </c>
      <c r="S336" s="11" t="str">
        <f t="shared" si="88"/>
        <v/>
      </c>
      <c r="T336" s="11" t="str">
        <f t="shared" si="89"/>
        <v/>
      </c>
    </row>
    <row r="337" spans="2:20" x14ac:dyDescent="0.25">
      <c r="B337" s="2" t="str">
        <f t="shared" si="72"/>
        <v/>
      </c>
      <c r="C337" s="3" t="str">
        <f t="shared" si="85"/>
        <v/>
      </c>
      <c r="D337" s="10" t="str">
        <f t="shared" si="86"/>
        <v/>
      </c>
      <c r="E337" s="6" t="str">
        <f t="shared" si="73"/>
        <v/>
      </c>
      <c r="F337" s="6" t="str">
        <f t="shared" si="74"/>
        <v/>
      </c>
      <c r="G337" s="6" t="str">
        <f t="shared" si="75"/>
        <v/>
      </c>
      <c r="H337" s="6" t="str">
        <f t="shared" si="76"/>
        <v/>
      </c>
      <c r="I337" s="6" t="str">
        <f t="shared" si="77"/>
        <v/>
      </c>
      <c r="J337" s="6" t="str">
        <f t="shared" si="87"/>
        <v/>
      </c>
      <c r="K337" s="6" t="str">
        <f t="shared" si="78"/>
        <v/>
      </c>
      <c r="L337" s="10" t="str">
        <f t="shared" si="79"/>
        <v/>
      </c>
      <c r="M337" s="10" t="str">
        <f t="shared" si="80"/>
        <v/>
      </c>
      <c r="N337" s="10" t="str">
        <f t="shared" si="81"/>
        <v/>
      </c>
      <c r="O337" s="10" t="str">
        <f t="shared" si="82"/>
        <v/>
      </c>
      <c r="P337" s="10"/>
      <c r="Q337" s="11" t="str">
        <f t="shared" si="83"/>
        <v/>
      </c>
      <c r="R337" s="11" t="str">
        <f t="shared" si="84"/>
        <v/>
      </c>
      <c r="S337" s="11" t="str">
        <f t="shared" si="88"/>
        <v/>
      </c>
      <c r="T337" s="11" t="str">
        <f t="shared" si="89"/>
        <v/>
      </c>
    </row>
    <row r="338" spans="2:20" x14ac:dyDescent="0.25">
      <c r="B338" s="2" t="str">
        <f t="shared" si="72"/>
        <v/>
      </c>
      <c r="C338" s="3" t="str">
        <f t="shared" si="85"/>
        <v/>
      </c>
      <c r="D338" s="10" t="str">
        <f t="shared" si="86"/>
        <v/>
      </c>
      <c r="E338" s="6" t="str">
        <f t="shared" si="73"/>
        <v/>
      </c>
      <c r="F338" s="6" t="str">
        <f t="shared" si="74"/>
        <v/>
      </c>
      <c r="G338" s="6" t="str">
        <f t="shared" si="75"/>
        <v/>
      </c>
      <c r="H338" s="6" t="str">
        <f t="shared" si="76"/>
        <v/>
      </c>
      <c r="I338" s="6" t="str">
        <f t="shared" si="77"/>
        <v/>
      </c>
      <c r="J338" s="6" t="str">
        <f t="shared" si="87"/>
        <v/>
      </c>
      <c r="K338" s="6" t="str">
        <f t="shared" si="78"/>
        <v/>
      </c>
      <c r="L338" s="10" t="str">
        <f t="shared" si="79"/>
        <v/>
      </c>
      <c r="M338" s="10" t="str">
        <f t="shared" si="80"/>
        <v/>
      </c>
      <c r="N338" s="10" t="str">
        <f t="shared" si="81"/>
        <v/>
      </c>
      <c r="O338" s="10" t="str">
        <f t="shared" si="82"/>
        <v/>
      </c>
      <c r="P338" s="10"/>
      <c r="Q338" s="11" t="str">
        <f t="shared" si="83"/>
        <v/>
      </c>
      <c r="R338" s="11" t="str">
        <f t="shared" si="84"/>
        <v/>
      </c>
      <c r="S338" s="11" t="str">
        <f t="shared" si="88"/>
        <v/>
      </c>
      <c r="T338" s="11" t="str">
        <f t="shared" si="89"/>
        <v/>
      </c>
    </row>
    <row r="339" spans="2:20" x14ac:dyDescent="0.25">
      <c r="B339" s="2" t="str">
        <f t="shared" si="72"/>
        <v/>
      </c>
      <c r="C339" s="3" t="str">
        <f t="shared" si="85"/>
        <v/>
      </c>
      <c r="D339" s="10" t="str">
        <f t="shared" si="86"/>
        <v/>
      </c>
      <c r="E339" s="6" t="str">
        <f t="shared" si="73"/>
        <v/>
      </c>
      <c r="F339" s="6" t="str">
        <f t="shared" si="74"/>
        <v/>
      </c>
      <c r="G339" s="6" t="str">
        <f t="shared" si="75"/>
        <v/>
      </c>
      <c r="H339" s="6" t="str">
        <f t="shared" si="76"/>
        <v/>
      </c>
      <c r="I339" s="6" t="str">
        <f t="shared" si="77"/>
        <v/>
      </c>
      <c r="J339" s="6" t="str">
        <f t="shared" si="87"/>
        <v/>
      </c>
      <c r="K339" s="6" t="str">
        <f t="shared" si="78"/>
        <v/>
      </c>
      <c r="L339" s="10" t="str">
        <f t="shared" si="79"/>
        <v/>
      </c>
      <c r="M339" s="10" t="str">
        <f t="shared" si="80"/>
        <v/>
      </c>
      <c r="N339" s="10" t="str">
        <f t="shared" si="81"/>
        <v/>
      </c>
      <c r="O339" s="10" t="str">
        <f t="shared" si="82"/>
        <v/>
      </c>
      <c r="P339" s="10"/>
      <c r="Q339" s="11" t="str">
        <f t="shared" si="83"/>
        <v/>
      </c>
      <c r="R339" s="11" t="str">
        <f t="shared" si="84"/>
        <v/>
      </c>
      <c r="S339" s="11" t="str">
        <f t="shared" si="88"/>
        <v/>
      </c>
      <c r="T339" s="11" t="str">
        <f t="shared" si="89"/>
        <v/>
      </c>
    </row>
    <row r="340" spans="2:20" x14ac:dyDescent="0.25">
      <c r="B340" s="2" t="str">
        <f t="shared" si="72"/>
        <v/>
      </c>
      <c r="C340" s="3" t="str">
        <f t="shared" si="85"/>
        <v/>
      </c>
      <c r="D340" s="10" t="str">
        <f t="shared" si="86"/>
        <v/>
      </c>
      <c r="E340" s="6" t="str">
        <f t="shared" si="73"/>
        <v/>
      </c>
      <c r="F340" s="6" t="str">
        <f t="shared" si="74"/>
        <v/>
      </c>
      <c r="G340" s="6" t="str">
        <f t="shared" si="75"/>
        <v/>
      </c>
      <c r="H340" s="6" t="str">
        <f t="shared" si="76"/>
        <v/>
      </c>
      <c r="I340" s="6" t="str">
        <f t="shared" si="77"/>
        <v/>
      </c>
      <c r="J340" s="6" t="str">
        <f t="shared" si="87"/>
        <v/>
      </c>
      <c r="K340" s="6" t="str">
        <f t="shared" si="78"/>
        <v/>
      </c>
      <c r="L340" s="10" t="str">
        <f t="shared" si="79"/>
        <v/>
      </c>
      <c r="M340" s="10" t="str">
        <f t="shared" si="80"/>
        <v/>
      </c>
      <c r="N340" s="10" t="str">
        <f t="shared" si="81"/>
        <v/>
      </c>
      <c r="O340" s="10" t="str">
        <f t="shared" si="82"/>
        <v/>
      </c>
      <c r="P340" s="10"/>
      <c r="Q340" s="11" t="str">
        <f t="shared" si="83"/>
        <v/>
      </c>
      <c r="R340" s="11" t="str">
        <f t="shared" si="84"/>
        <v/>
      </c>
      <c r="S340" s="11" t="str">
        <f t="shared" si="88"/>
        <v/>
      </c>
      <c r="T340" s="11" t="str">
        <f t="shared" si="89"/>
        <v/>
      </c>
    </row>
    <row r="341" spans="2:20" x14ac:dyDescent="0.25">
      <c r="B341" s="2" t="str">
        <f t="shared" si="72"/>
        <v/>
      </c>
      <c r="C341" s="3" t="str">
        <f t="shared" si="85"/>
        <v/>
      </c>
      <c r="D341" s="10" t="str">
        <f t="shared" si="86"/>
        <v/>
      </c>
      <c r="E341" s="6" t="str">
        <f t="shared" si="73"/>
        <v/>
      </c>
      <c r="F341" s="6" t="str">
        <f t="shared" si="74"/>
        <v/>
      </c>
      <c r="G341" s="6" t="str">
        <f t="shared" si="75"/>
        <v/>
      </c>
      <c r="H341" s="6" t="str">
        <f t="shared" si="76"/>
        <v/>
      </c>
      <c r="I341" s="6" t="str">
        <f t="shared" si="77"/>
        <v/>
      </c>
      <c r="J341" s="6" t="str">
        <f t="shared" si="87"/>
        <v/>
      </c>
      <c r="K341" s="6" t="str">
        <f t="shared" si="78"/>
        <v/>
      </c>
      <c r="L341" s="10" t="str">
        <f t="shared" si="79"/>
        <v/>
      </c>
      <c r="M341" s="10" t="str">
        <f t="shared" si="80"/>
        <v/>
      </c>
      <c r="N341" s="10" t="str">
        <f t="shared" si="81"/>
        <v/>
      </c>
      <c r="O341" s="10" t="str">
        <f t="shared" si="82"/>
        <v/>
      </c>
      <c r="P341" s="10"/>
      <c r="Q341" s="11" t="str">
        <f t="shared" si="83"/>
        <v/>
      </c>
      <c r="R341" s="11" t="str">
        <f t="shared" si="84"/>
        <v/>
      </c>
      <c r="S341" s="11" t="str">
        <f t="shared" si="88"/>
        <v/>
      </c>
      <c r="T341" s="11" t="str">
        <f t="shared" si="89"/>
        <v/>
      </c>
    </row>
    <row r="342" spans="2:20" x14ac:dyDescent="0.25">
      <c r="B342" s="2" t="str">
        <f t="shared" ref="B342:B381" si="90">IF($C342&lt;&gt;"",EOMONTH(LoanClosingDate,$C342),"")</f>
        <v/>
      </c>
      <c r="C342" s="3" t="str">
        <f t="shared" si="85"/>
        <v/>
      </c>
      <c r="D342" s="10" t="str">
        <f t="shared" si="86"/>
        <v/>
      </c>
      <c r="E342" s="6" t="str">
        <f t="shared" ref="E342:E381" si="91">IF($C342&lt;&gt;"",IF($C342=LoanTerm,$J341,IF($C342&gt;PandIDeferral,ROUND(PPMT(0,1,EffectiveAmortizationTerm,-SBBPrincipal),5),0)),"")</f>
        <v/>
      </c>
      <c r="F342" s="6" t="str">
        <f t="shared" ref="F342:F381" si="92">IF($C342&lt;&gt;"",ROUND(IF(AND($C342&gt;PrincipalOnlyTerm,$C342&lt;=PandIDeferral+PrincipalOnlyTerm),$D342*((MemberRateYr2/100)/12),IF($C342&gt;PrincipalOnlyTerm,$D342*((MemberRateYr3Plus/100)/12),0)),4),"")</f>
        <v/>
      </c>
      <c r="G342" s="6" t="str">
        <f t="shared" ref="G342:G381" si="93">IF($C342&lt;&gt;"",ROUND(IF($C342&gt;FHLBInterestDeferral,$D342*((FHLBRateYr3Plus/100)/12),0),4),"")</f>
        <v/>
      </c>
      <c r="H342" s="6" t="str">
        <f t="shared" ref="H342:H381" si="94">IF($C342&lt;&gt;"",SUM($F342:$G342),"")</f>
        <v/>
      </c>
      <c r="I342" s="6" t="str">
        <f t="shared" ref="I342:I381" si="95">IF($C342&lt;&gt;"",$E342+$H342,"")</f>
        <v/>
      </c>
      <c r="J342" s="6" t="str">
        <f t="shared" si="87"/>
        <v/>
      </c>
      <c r="K342" s="6" t="str">
        <f t="shared" ref="K342:K381" si="96">IF($C342&lt;&gt;"",$I342,"")</f>
        <v/>
      </c>
      <c r="L342" s="10" t="str">
        <f t="shared" ref="L342:L381" si="97">IF($C342&lt;&gt;"",IF(OR(MOD($C342,12)=0,$C342=LoanTerm),$Q342,0),"")</f>
        <v/>
      </c>
      <c r="M342" s="10" t="str">
        <f t="shared" ref="M342:M381" si="98">IF($C342&lt;&gt;"",IF(OR(IFERROR(MOD($C342,12),0)=0,$C342=LoanTerm),S342,0),"")</f>
        <v/>
      </c>
      <c r="N342" s="10" t="str">
        <f t="shared" ref="N342:N381" si="99">IF($C342&lt;&gt;"",IF(OR(IFERROR(MOD($C342,12),0)=0,$C342=LoanTerm),T342,0),"")</f>
        <v/>
      </c>
      <c r="O342" s="10" t="str">
        <f t="shared" ref="O342:O381" si="100">IF($C342&lt;&gt;"",IF(OR(MOD($C342,12)=0,$C342=LoanTerm),$R342,0),"")</f>
        <v/>
      </c>
      <c r="P342" s="10"/>
      <c r="Q342" s="11" t="str">
        <f t="shared" ref="Q342:Q381" si="101">IF($C342&lt;&gt;"",IF(IFERROR(MOD($C341,12),0)=0,$K342,$Q341+$K342),"")</f>
        <v/>
      </c>
      <c r="R342" s="11" t="str">
        <f t="shared" ref="R342:R381" si="102">IF($C342&lt;&gt;"",IF(IFERROR(MOD($C341,12),0)=0,$E342+$G342,$R341+($E342+$G342)),"")</f>
        <v/>
      </c>
      <c r="S342" s="11" t="str">
        <f t="shared" si="88"/>
        <v/>
      </c>
      <c r="T342" s="11" t="str">
        <f t="shared" si="89"/>
        <v/>
      </c>
    </row>
    <row r="343" spans="2:20" x14ac:dyDescent="0.25">
      <c r="B343" s="2" t="str">
        <f t="shared" si="90"/>
        <v/>
      </c>
      <c r="C343" s="3" t="str">
        <f t="shared" ref="C343:C381" si="103">IF($C342&gt;=LoanTerm,"",$C342+1)</f>
        <v/>
      </c>
      <c r="D343" s="10" t="str">
        <f t="shared" ref="D343:D381" si="104">IF($C343&lt;&gt;"",$J342,"")</f>
        <v/>
      </c>
      <c r="E343" s="6" t="str">
        <f t="shared" si="91"/>
        <v/>
      </c>
      <c r="F343" s="6" t="str">
        <f t="shared" si="92"/>
        <v/>
      </c>
      <c r="G343" s="6" t="str">
        <f t="shared" si="93"/>
        <v/>
      </c>
      <c r="H343" s="6" t="str">
        <f t="shared" si="94"/>
        <v/>
      </c>
      <c r="I343" s="6" t="str">
        <f t="shared" si="95"/>
        <v/>
      </c>
      <c r="J343" s="6" t="str">
        <f t="shared" ref="J343:J381" si="105">IF($C343&lt;&gt;"",ROUND($D343-$E343,4),"")</f>
        <v/>
      </c>
      <c r="K343" s="6" t="str">
        <f t="shared" si="96"/>
        <v/>
      </c>
      <c r="L343" s="10" t="str">
        <f t="shared" si="97"/>
        <v/>
      </c>
      <c r="M343" s="10" t="str">
        <f t="shared" si="98"/>
        <v/>
      </c>
      <c r="N343" s="10" t="str">
        <f t="shared" si="99"/>
        <v/>
      </c>
      <c r="O343" s="10" t="str">
        <f t="shared" si="100"/>
        <v/>
      </c>
      <c r="P343" s="10"/>
      <c r="Q343" s="11" t="str">
        <f t="shared" si="101"/>
        <v/>
      </c>
      <c r="R343" s="11" t="str">
        <f t="shared" si="102"/>
        <v/>
      </c>
      <c r="S343" s="11" t="str">
        <f t="shared" ref="S343:S381" si="106">IF($C343&lt;&gt;"",IF(IFERROR(MOD($C342,12),0)=0,$E343,$S342+$E343),"")</f>
        <v/>
      </c>
      <c r="T343" s="11" t="str">
        <f t="shared" ref="T343:T381" si="107">IF($C343&lt;&gt;"",IF(IFERROR(MOD($C342,12),0)=0,$G343,T342+$G343),"")</f>
        <v/>
      </c>
    </row>
    <row r="344" spans="2:20" x14ac:dyDescent="0.25">
      <c r="B344" s="2" t="str">
        <f t="shared" si="90"/>
        <v/>
      </c>
      <c r="C344" s="3" t="str">
        <f t="shared" si="103"/>
        <v/>
      </c>
      <c r="D344" s="10" t="str">
        <f t="shared" si="104"/>
        <v/>
      </c>
      <c r="E344" s="6" t="str">
        <f t="shared" si="91"/>
        <v/>
      </c>
      <c r="F344" s="6" t="str">
        <f t="shared" si="92"/>
        <v/>
      </c>
      <c r="G344" s="6" t="str">
        <f t="shared" si="93"/>
        <v/>
      </c>
      <c r="H344" s="6" t="str">
        <f t="shared" si="94"/>
        <v/>
      </c>
      <c r="I344" s="6" t="str">
        <f t="shared" si="95"/>
        <v/>
      </c>
      <c r="J344" s="6" t="str">
        <f t="shared" si="105"/>
        <v/>
      </c>
      <c r="K344" s="6" t="str">
        <f t="shared" si="96"/>
        <v/>
      </c>
      <c r="L344" s="10" t="str">
        <f t="shared" si="97"/>
        <v/>
      </c>
      <c r="M344" s="10" t="str">
        <f t="shared" si="98"/>
        <v/>
      </c>
      <c r="N344" s="10" t="str">
        <f t="shared" si="99"/>
        <v/>
      </c>
      <c r="O344" s="10" t="str">
        <f t="shared" si="100"/>
        <v/>
      </c>
      <c r="P344" s="10"/>
      <c r="Q344" s="11" t="str">
        <f t="shared" si="101"/>
        <v/>
      </c>
      <c r="R344" s="11" t="str">
        <f t="shared" si="102"/>
        <v/>
      </c>
      <c r="S344" s="11" t="str">
        <f t="shared" si="106"/>
        <v/>
      </c>
      <c r="T344" s="11" t="str">
        <f t="shared" si="107"/>
        <v/>
      </c>
    </row>
    <row r="345" spans="2:20" x14ac:dyDescent="0.25">
      <c r="B345" s="2" t="str">
        <f t="shared" si="90"/>
        <v/>
      </c>
      <c r="C345" s="3" t="str">
        <f t="shared" si="103"/>
        <v/>
      </c>
      <c r="D345" s="10" t="str">
        <f t="shared" si="104"/>
        <v/>
      </c>
      <c r="E345" s="6" t="str">
        <f t="shared" si="91"/>
        <v/>
      </c>
      <c r="F345" s="6" t="str">
        <f t="shared" si="92"/>
        <v/>
      </c>
      <c r="G345" s="6" t="str">
        <f t="shared" si="93"/>
        <v/>
      </c>
      <c r="H345" s="6" t="str">
        <f t="shared" si="94"/>
        <v/>
      </c>
      <c r="I345" s="6" t="str">
        <f t="shared" si="95"/>
        <v/>
      </c>
      <c r="J345" s="6" t="str">
        <f t="shared" si="105"/>
        <v/>
      </c>
      <c r="K345" s="6" t="str">
        <f t="shared" si="96"/>
        <v/>
      </c>
      <c r="L345" s="10" t="str">
        <f t="shared" si="97"/>
        <v/>
      </c>
      <c r="M345" s="10" t="str">
        <f t="shared" si="98"/>
        <v/>
      </c>
      <c r="N345" s="10" t="str">
        <f t="shared" si="99"/>
        <v/>
      </c>
      <c r="O345" s="10" t="str">
        <f t="shared" si="100"/>
        <v/>
      </c>
      <c r="P345" s="10"/>
      <c r="Q345" s="11" t="str">
        <f t="shared" si="101"/>
        <v/>
      </c>
      <c r="R345" s="11" t="str">
        <f t="shared" si="102"/>
        <v/>
      </c>
      <c r="S345" s="11" t="str">
        <f t="shared" si="106"/>
        <v/>
      </c>
      <c r="T345" s="11" t="str">
        <f t="shared" si="107"/>
        <v/>
      </c>
    </row>
    <row r="346" spans="2:20" x14ac:dyDescent="0.25">
      <c r="B346" s="2" t="str">
        <f t="shared" si="90"/>
        <v/>
      </c>
      <c r="C346" s="3" t="str">
        <f t="shared" si="103"/>
        <v/>
      </c>
      <c r="D346" s="10" t="str">
        <f t="shared" si="104"/>
        <v/>
      </c>
      <c r="E346" s="6" t="str">
        <f t="shared" si="91"/>
        <v/>
      </c>
      <c r="F346" s="6" t="str">
        <f t="shared" si="92"/>
        <v/>
      </c>
      <c r="G346" s="6" t="str">
        <f t="shared" si="93"/>
        <v/>
      </c>
      <c r="H346" s="6" t="str">
        <f t="shared" si="94"/>
        <v/>
      </c>
      <c r="I346" s="6" t="str">
        <f t="shared" si="95"/>
        <v/>
      </c>
      <c r="J346" s="6" t="str">
        <f t="shared" si="105"/>
        <v/>
      </c>
      <c r="K346" s="6" t="str">
        <f t="shared" si="96"/>
        <v/>
      </c>
      <c r="L346" s="10" t="str">
        <f t="shared" si="97"/>
        <v/>
      </c>
      <c r="M346" s="10" t="str">
        <f t="shared" si="98"/>
        <v/>
      </c>
      <c r="N346" s="10" t="str">
        <f t="shared" si="99"/>
        <v/>
      </c>
      <c r="O346" s="10" t="str">
        <f t="shared" si="100"/>
        <v/>
      </c>
      <c r="P346" s="10"/>
      <c r="Q346" s="11" t="str">
        <f t="shared" si="101"/>
        <v/>
      </c>
      <c r="R346" s="11" t="str">
        <f t="shared" si="102"/>
        <v/>
      </c>
      <c r="S346" s="11" t="str">
        <f t="shared" si="106"/>
        <v/>
      </c>
      <c r="T346" s="11" t="str">
        <f t="shared" si="107"/>
        <v/>
      </c>
    </row>
    <row r="347" spans="2:20" x14ac:dyDescent="0.25">
      <c r="B347" s="2" t="str">
        <f t="shared" si="90"/>
        <v/>
      </c>
      <c r="C347" s="3" t="str">
        <f t="shared" si="103"/>
        <v/>
      </c>
      <c r="D347" s="10" t="str">
        <f t="shared" si="104"/>
        <v/>
      </c>
      <c r="E347" s="6" t="str">
        <f t="shared" si="91"/>
        <v/>
      </c>
      <c r="F347" s="6" t="str">
        <f t="shared" si="92"/>
        <v/>
      </c>
      <c r="G347" s="6" t="str">
        <f t="shared" si="93"/>
        <v/>
      </c>
      <c r="H347" s="6" t="str">
        <f t="shared" si="94"/>
        <v/>
      </c>
      <c r="I347" s="6" t="str">
        <f t="shared" si="95"/>
        <v/>
      </c>
      <c r="J347" s="6" t="str">
        <f t="shared" si="105"/>
        <v/>
      </c>
      <c r="K347" s="6" t="str">
        <f t="shared" si="96"/>
        <v/>
      </c>
      <c r="L347" s="10" t="str">
        <f t="shared" si="97"/>
        <v/>
      </c>
      <c r="M347" s="10" t="str">
        <f t="shared" si="98"/>
        <v/>
      </c>
      <c r="N347" s="10" t="str">
        <f t="shared" si="99"/>
        <v/>
      </c>
      <c r="O347" s="10" t="str">
        <f t="shared" si="100"/>
        <v/>
      </c>
      <c r="P347" s="10"/>
      <c r="Q347" s="11" t="str">
        <f t="shared" si="101"/>
        <v/>
      </c>
      <c r="R347" s="11" t="str">
        <f t="shared" si="102"/>
        <v/>
      </c>
      <c r="S347" s="11" t="str">
        <f t="shared" si="106"/>
        <v/>
      </c>
      <c r="T347" s="11" t="str">
        <f t="shared" si="107"/>
        <v/>
      </c>
    </row>
    <row r="348" spans="2:20" x14ac:dyDescent="0.25">
      <c r="B348" s="2" t="str">
        <f t="shared" si="90"/>
        <v/>
      </c>
      <c r="C348" s="3" t="str">
        <f t="shared" si="103"/>
        <v/>
      </c>
      <c r="D348" s="10" t="str">
        <f t="shared" si="104"/>
        <v/>
      </c>
      <c r="E348" s="6" t="str">
        <f t="shared" si="91"/>
        <v/>
      </c>
      <c r="F348" s="6" t="str">
        <f t="shared" si="92"/>
        <v/>
      </c>
      <c r="G348" s="6" t="str">
        <f t="shared" si="93"/>
        <v/>
      </c>
      <c r="H348" s="6" t="str">
        <f t="shared" si="94"/>
        <v/>
      </c>
      <c r="I348" s="6" t="str">
        <f t="shared" si="95"/>
        <v/>
      </c>
      <c r="J348" s="6" t="str">
        <f t="shared" si="105"/>
        <v/>
      </c>
      <c r="K348" s="6" t="str">
        <f t="shared" si="96"/>
        <v/>
      </c>
      <c r="L348" s="10" t="str">
        <f t="shared" si="97"/>
        <v/>
      </c>
      <c r="M348" s="10" t="str">
        <f t="shared" si="98"/>
        <v/>
      </c>
      <c r="N348" s="10" t="str">
        <f t="shared" si="99"/>
        <v/>
      </c>
      <c r="O348" s="10" t="str">
        <f t="shared" si="100"/>
        <v/>
      </c>
      <c r="P348" s="10"/>
      <c r="Q348" s="11" t="str">
        <f t="shared" si="101"/>
        <v/>
      </c>
      <c r="R348" s="11" t="str">
        <f t="shared" si="102"/>
        <v/>
      </c>
      <c r="S348" s="11" t="str">
        <f t="shared" si="106"/>
        <v/>
      </c>
      <c r="T348" s="11" t="str">
        <f t="shared" si="107"/>
        <v/>
      </c>
    </row>
    <row r="349" spans="2:20" x14ac:dyDescent="0.25">
      <c r="B349" s="2" t="str">
        <f t="shared" si="90"/>
        <v/>
      </c>
      <c r="C349" s="3" t="str">
        <f t="shared" si="103"/>
        <v/>
      </c>
      <c r="D349" s="10" t="str">
        <f t="shared" si="104"/>
        <v/>
      </c>
      <c r="E349" s="6" t="str">
        <f t="shared" si="91"/>
        <v/>
      </c>
      <c r="F349" s="6" t="str">
        <f t="shared" si="92"/>
        <v/>
      </c>
      <c r="G349" s="6" t="str">
        <f t="shared" si="93"/>
        <v/>
      </c>
      <c r="H349" s="6" t="str">
        <f t="shared" si="94"/>
        <v/>
      </c>
      <c r="I349" s="6" t="str">
        <f t="shared" si="95"/>
        <v/>
      </c>
      <c r="J349" s="6" t="str">
        <f t="shared" si="105"/>
        <v/>
      </c>
      <c r="K349" s="6" t="str">
        <f t="shared" si="96"/>
        <v/>
      </c>
      <c r="L349" s="10" t="str">
        <f t="shared" si="97"/>
        <v/>
      </c>
      <c r="M349" s="10" t="str">
        <f t="shared" si="98"/>
        <v/>
      </c>
      <c r="N349" s="10" t="str">
        <f t="shared" si="99"/>
        <v/>
      </c>
      <c r="O349" s="10" t="str">
        <f t="shared" si="100"/>
        <v/>
      </c>
      <c r="P349" s="10"/>
      <c r="Q349" s="11" t="str">
        <f t="shared" si="101"/>
        <v/>
      </c>
      <c r="R349" s="11" t="str">
        <f t="shared" si="102"/>
        <v/>
      </c>
      <c r="S349" s="11" t="str">
        <f t="shared" si="106"/>
        <v/>
      </c>
      <c r="T349" s="11" t="str">
        <f t="shared" si="107"/>
        <v/>
      </c>
    </row>
    <row r="350" spans="2:20" x14ac:dyDescent="0.25">
      <c r="B350" s="2" t="str">
        <f t="shared" si="90"/>
        <v/>
      </c>
      <c r="C350" s="3" t="str">
        <f t="shared" si="103"/>
        <v/>
      </c>
      <c r="D350" s="10" t="str">
        <f t="shared" si="104"/>
        <v/>
      </c>
      <c r="E350" s="6" t="str">
        <f t="shared" si="91"/>
        <v/>
      </c>
      <c r="F350" s="6" t="str">
        <f t="shared" si="92"/>
        <v/>
      </c>
      <c r="G350" s="6" t="str">
        <f t="shared" si="93"/>
        <v/>
      </c>
      <c r="H350" s="6" t="str">
        <f t="shared" si="94"/>
        <v/>
      </c>
      <c r="I350" s="6" t="str">
        <f t="shared" si="95"/>
        <v/>
      </c>
      <c r="J350" s="6" t="str">
        <f t="shared" si="105"/>
        <v/>
      </c>
      <c r="K350" s="6" t="str">
        <f t="shared" si="96"/>
        <v/>
      </c>
      <c r="L350" s="10" t="str">
        <f t="shared" si="97"/>
        <v/>
      </c>
      <c r="M350" s="10" t="str">
        <f t="shared" si="98"/>
        <v/>
      </c>
      <c r="N350" s="10" t="str">
        <f t="shared" si="99"/>
        <v/>
      </c>
      <c r="O350" s="10" t="str">
        <f t="shared" si="100"/>
        <v/>
      </c>
      <c r="P350" s="10"/>
      <c r="Q350" s="11" t="str">
        <f t="shared" si="101"/>
        <v/>
      </c>
      <c r="R350" s="11" t="str">
        <f t="shared" si="102"/>
        <v/>
      </c>
      <c r="S350" s="11" t="str">
        <f t="shared" si="106"/>
        <v/>
      </c>
      <c r="T350" s="11" t="str">
        <f t="shared" si="107"/>
        <v/>
      </c>
    </row>
    <row r="351" spans="2:20" x14ac:dyDescent="0.25">
      <c r="B351" s="2" t="str">
        <f t="shared" si="90"/>
        <v/>
      </c>
      <c r="C351" s="3" t="str">
        <f t="shared" si="103"/>
        <v/>
      </c>
      <c r="D351" s="10" t="str">
        <f t="shared" si="104"/>
        <v/>
      </c>
      <c r="E351" s="6" t="str">
        <f t="shared" si="91"/>
        <v/>
      </c>
      <c r="F351" s="6" t="str">
        <f t="shared" si="92"/>
        <v/>
      </c>
      <c r="G351" s="6" t="str">
        <f t="shared" si="93"/>
        <v/>
      </c>
      <c r="H351" s="6" t="str">
        <f t="shared" si="94"/>
        <v/>
      </c>
      <c r="I351" s="6" t="str">
        <f t="shared" si="95"/>
        <v/>
      </c>
      <c r="J351" s="6" t="str">
        <f t="shared" si="105"/>
        <v/>
      </c>
      <c r="K351" s="6" t="str">
        <f t="shared" si="96"/>
        <v/>
      </c>
      <c r="L351" s="10" t="str">
        <f t="shared" si="97"/>
        <v/>
      </c>
      <c r="M351" s="10" t="str">
        <f t="shared" si="98"/>
        <v/>
      </c>
      <c r="N351" s="10" t="str">
        <f t="shared" si="99"/>
        <v/>
      </c>
      <c r="O351" s="10" t="str">
        <f t="shared" si="100"/>
        <v/>
      </c>
      <c r="P351" s="10"/>
      <c r="Q351" s="11" t="str">
        <f t="shared" si="101"/>
        <v/>
      </c>
      <c r="R351" s="11" t="str">
        <f t="shared" si="102"/>
        <v/>
      </c>
      <c r="S351" s="11" t="str">
        <f t="shared" si="106"/>
        <v/>
      </c>
      <c r="T351" s="11" t="str">
        <f t="shared" si="107"/>
        <v/>
      </c>
    </row>
    <row r="352" spans="2:20" x14ac:dyDescent="0.25">
      <c r="B352" s="2" t="str">
        <f t="shared" si="90"/>
        <v/>
      </c>
      <c r="C352" s="3" t="str">
        <f t="shared" si="103"/>
        <v/>
      </c>
      <c r="D352" s="10" t="str">
        <f t="shared" si="104"/>
        <v/>
      </c>
      <c r="E352" s="6" t="str">
        <f t="shared" si="91"/>
        <v/>
      </c>
      <c r="F352" s="6" t="str">
        <f t="shared" si="92"/>
        <v/>
      </c>
      <c r="G352" s="6" t="str">
        <f t="shared" si="93"/>
        <v/>
      </c>
      <c r="H352" s="6" t="str">
        <f t="shared" si="94"/>
        <v/>
      </c>
      <c r="I352" s="6" t="str">
        <f t="shared" si="95"/>
        <v/>
      </c>
      <c r="J352" s="6" t="str">
        <f t="shared" si="105"/>
        <v/>
      </c>
      <c r="K352" s="6" t="str">
        <f t="shared" si="96"/>
        <v/>
      </c>
      <c r="L352" s="10" t="str">
        <f t="shared" si="97"/>
        <v/>
      </c>
      <c r="M352" s="10" t="str">
        <f t="shared" si="98"/>
        <v/>
      </c>
      <c r="N352" s="10" t="str">
        <f t="shared" si="99"/>
        <v/>
      </c>
      <c r="O352" s="10" t="str">
        <f t="shared" si="100"/>
        <v/>
      </c>
      <c r="P352" s="10"/>
      <c r="Q352" s="11" t="str">
        <f t="shared" si="101"/>
        <v/>
      </c>
      <c r="R352" s="11" t="str">
        <f t="shared" si="102"/>
        <v/>
      </c>
      <c r="S352" s="11" t="str">
        <f t="shared" si="106"/>
        <v/>
      </c>
      <c r="T352" s="11" t="str">
        <f t="shared" si="107"/>
        <v/>
      </c>
    </row>
    <row r="353" spans="2:20" x14ac:dyDescent="0.25">
      <c r="B353" s="2" t="str">
        <f t="shared" si="90"/>
        <v/>
      </c>
      <c r="C353" s="3" t="str">
        <f t="shared" si="103"/>
        <v/>
      </c>
      <c r="D353" s="10" t="str">
        <f t="shared" si="104"/>
        <v/>
      </c>
      <c r="E353" s="6" t="str">
        <f t="shared" si="91"/>
        <v/>
      </c>
      <c r="F353" s="6" t="str">
        <f t="shared" si="92"/>
        <v/>
      </c>
      <c r="G353" s="6" t="str">
        <f t="shared" si="93"/>
        <v/>
      </c>
      <c r="H353" s="6" t="str">
        <f t="shared" si="94"/>
        <v/>
      </c>
      <c r="I353" s="6" t="str">
        <f t="shared" si="95"/>
        <v/>
      </c>
      <c r="J353" s="6" t="str">
        <f t="shared" si="105"/>
        <v/>
      </c>
      <c r="K353" s="6" t="str">
        <f t="shared" si="96"/>
        <v/>
      </c>
      <c r="L353" s="10" t="str">
        <f t="shared" si="97"/>
        <v/>
      </c>
      <c r="M353" s="10" t="str">
        <f t="shared" si="98"/>
        <v/>
      </c>
      <c r="N353" s="10" t="str">
        <f t="shared" si="99"/>
        <v/>
      </c>
      <c r="O353" s="10" t="str">
        <f t="shared" si="100"/>
        <v/>
      </c>
      <c r="P353" s="10"/>
      <c r="Q353" s="11" t="str">
        <f t="shared" si="101"/>
        <v/>
      </c>
      <c r="R353" s="11" t="str">
        <f t="shared" si="102"/>
        <v/>
      </c>
      <c r="S353" s="11" t="str">
        <f t="shared" si="106"/>
        <v/>
      </c>
      <c r="T353" s="11" t="str">
        <f t="shared" si="107"/>
        <v/>
      </c>
    </row>
    <row r="354" spans="2:20" x14ac:dyDescent="0.25">
      <c r="B354" s="2" t="str">
        <f t="shared" si="90"/>
        <v/>
      </c>
      <c r="C354" s="3" t="str">
        <f t="shared" si="103"/>
        <v/>
      </c>
      <c r="D354" s="10" t="str">
        <f t="shared" si="104"/>
        <v/>
      </c>
      <c r="E354" s="6" t="str">
        <f t="shared" si="91"/>
        <v/>
      </c>
      <c r="F354" s="6" t="str">
        <f t="shared" si="92"/>
        <v/>
      </c>
      <c r="G354" s="6" t="str">
        <f t="shared" si="93"/>
        <v/>
      </c>
      <c r="H354" s="6" t="str">
        <f t="shared" si="94"/>
        <v/>
      </c>
      <c r="I354" s="6" t="str">
        <f t="shared" si="95"/>
        <v/>
      </c>
      <c r="J354" s="6" t="str">
        <f t="shared" si="105"/>
        <v/>
      </c>
      <c r="K354" s="6" t="str">
        <f t="shared" si="96"/>
        <v/>
      </c>
      <c r="L354" s="10" t="str">
        <f t="shared" si="97"/>
        <v/>
      </c>
      <c r="M354" s="10" t="str">
        <f t="shared" si="98"/>
        <v/>
      </c>
      <c r="N354" s="10" t="str">
        <f t="shared" si="99"/>
        <v/>
      </c>
      <c r="O354" s="10" t="str">
        <f t="shared" si="100"/>
        <v/>
      </c>
      <c r="P354" s="10"/>
      <c r="Q354" s="11" t="str">
        <f t="shared" si="101"/>
        <v/>
      </c>
      <c r="R354" s="11" t="str">
        <f t="shared" si="102"/>
        <v/>
      </c>
      <c r="S354" s="11" t="str">
        <f t="shared" si="106"/>
        <v/>
      </c>
      <c r="T354" s="11" t="str">
        <f t="shared" si="107"/>
        <v/>
      </c>
    </row>
    <row r="355" spans="2:20" x14ac:dyDescent="0.25">
      <c r="B355" s="2" t="str">
        <f t="shared" si="90"/>
        <v/>
      </c>
      <c r="C355" s="3" t="str">
        <f t="shared" si="103"/>
        <v/>
      </c>
      <c r="D355" s="10" t="str">
        <f t="shared" si="104"/>
        <v/>
      </c>
      <c r="E355" s="6" t="str">
        <f t="shared" si="91"/>
        <v/>
      </c>
      <c r="F355" s="6" t="str">
        <f t="shared" si="92"/>
        <v/>
      </c>
      <c r="G355" s="6" t="str">
        <f t="shared" si="93"/>
        <v/>
      </c>
      <c r="H355" s="6" t="str">
        <f t="shared" si="94"/>
        <v/>
      </c>
      <c r="I355" s="6" t="str">
        <f t="shared" si="95"/>
        <v/>
      </c>
      <c r="J355" s="6" t="str">
        <f t="shared" si="105"/>
        <v/>
      </c>
      <c r="K355" s="6" t="str">
        <f t="shared" si="96"/>
        <v/>
      </c>
      <c r="L355" s="10" t="str">
        <f t="shared" si="97"/>
        <v/>
      </c>
      <c r="M355" s="10" t="str">
        <f t="shared" si="98"/>
        <v/>
      </c>
      <c r="N355" s="10" t="str">
        <f t="shared" si="99"/>
        <v/>
      </c>
      <c r="O355" s="10" t="str">
        <f t="shared" si="100"/>
        <v/>
      </c>
      <c r="P355" s="10"/>
      <c r="Q355" s="11" t="str">
        <f t="shared" si="101"/>
        <v/>
      </c>
      <c r="R355" s="11" t="str">
        <f t="shared" si="102"/>
        <v/>
      </c>
      <c r="S355" s="11" t="str">
        <f t="shared" si="106"/>
        <v/>
      </c>
      <c r="T355" s="11" t="str">
        <f t="shared" si="107"/>
        <v/>
      </c>
    </row>
    <row r="356" spans="2:20" x14ac:dyDescent="0.25">
      <c r="B356" s="2" t="str">
        <f t="shared" si="90"/>
        <v/>
      </c>
      <c r="C356" s="3" t="str">
        <f t="shared" si="103"/>
        <v/>
      </c>
      <c r="D356" s="10" t="str">
        <f t="shared" si="104"/>
        <v/>
      </c>
      <c r="E356" s="6" t="str">
        <f t="shared" si="91"/>
        <v/>
      </c>
      <c r="F356" s="6" t="str">
        <f t="shared" si="92"/>
        <v/>
      </c>
      <c r="G356" s="6" t="str">
        <f t="shared" si="93"/>
        <v/>
      </c>
      <c r="H356" s="6" t="str">
        <f t="shared" si="94"/>
        <v/>
      </c>
      <c r="I356" s="6" t="str">
        <f t="shared" si="95"/>
        <v/>
      </c>
      <c r="J356" s="6" t="str">
        <f t="shared" si="105"/>
        <v/>
      </c>
      <c r="K356" s="6" t="str">
        <f t="shared" si="96"/>
        <v/>
      </c>
      <c r="L356" s="10" t="str">
        <f t="shared" si="97"/>
        <v/>
      </c>
      <c r="M356" s="10" t="str">
        <f t="shared" si="98"/>
        <v/>
      </c>
      <c r="N356" s="10" t="str">
        <f t="shared" si="99"/>
        <v/>
      </c>
      <c r="O356" s="10" t="str">
        <f t="shared" si="100"/>
        <v/>
      </c>
      <c r="P356" s="10"/>
      <c r="Q356" s="11" t="str">
        <f t="shared" si="101"/>
        <v/>
      </c>
      <c r="R356" s="11" t="str">
        <f t="shared" si="102"/>
        <v/>
      </c>
      <c r="S356" s="11" t="str">
        <f t="shared" si="106"/>
        <v/>
      </c>
      <c r="T356" s="11" t="str">
        <f t="shared" si="107"/>
        <v/>
      </c>
    </row>
    <row r="357" spans="2:20" x14ac:dyDescent="0.25">
      <c r="B357" s="2" t="str">
        <f t="shared" si="90"/>
        <v/>
      </c>
      <c r="C357" s="3" t="str">
        <f t="shared" si="103"/>
        <v/>
      </c>
      <c r="D357" s="10" t="str">
        <f t="shared" si="104"/>
        <v/>
      </c>
      <c r="E357" s="6" t="str">
        <f t="shared" si="91"/>
        <v/>
      </c>
      <c r="F357" s="6" t="str">
        <f t="shared" si="92"/>
        <v/>
      </c>
      <c r="G357" s="6" t="str">
        <f t="shared" si="93"/>
        <v/>
      </c>
      <c r="H357" s="6" t="str">
        <f t="shared" si="94"/>
        <v/>
      </c>
      <c r="I357" s="6" t="str">
        <f t="shared" si="95"/>
        <v/>
      </c>
      <c r="J357" s="6" t="str">
        <f t="shared" si="105"/>
        <v/>
      </c>
      <c r="K357" s="6" t="str">
        <f t="shared" si="96"/>
        <v/>
      </c>
      <c r="L357" s="10" t="str">
        <f t="shared" si="97"/>
        <v/>
      </c>
      <c r="M357" s="10" t="str">
        <f t="shared" si="98"/>
        <v/>
      </c>
      <c r="N357" s="10" t="str">
        <f t="shared" si="99"/>
        <v/>
      </c>
      <c r="O357" s="10" t="str">
        <f t="shared" si="100"/>
        <v/>
      </c>
      <c r="P357" s="10"/>
      <c r="Q357" s="11" t="str">
        <f t="shared" si="101"/>
        <v/>
      </c>
      <c r="R357" s="11" t="str">
        <f t="shared" si="102"/>
        <v/>
      </c>
      <c r="S357" s="11" t="str">
        <f t="shared" si="106"/>
        <v/>
      </c>
      <c r="T357" s="11" t="str">
        <f t="shared" si="107"/>
        <v/>
      </c>
    </row>
    <row r="358" spans="2:20" x14ac:dyDescent="0.25">
      <c r="B358" s="2" t="str">
        <f t="shared" si="90"/>
        <v/>
      </c>
      <c r="C358" s="3" t="str">
        <f t="shared" si="103"/>
        <v/>
      </c>
      <c r="D358" s="10" t="str">
        <f t="shared" si="104"/>
        <v/>
      </c>
      <c r="E358" s="6" t="str">
        <f t="shared" si="91"/>
        <v/>
      </c>
      <c r="F358" s="6" t="str">
        <f t="shared" si="92"/>
        <v/>
      </c>
      <c r="G358" s="6" t="str">
        <f t="shared" si="93"/>
        <v/>
      </c>
      <c r="H358" s="6" t="str">
        <f t="shared" si="94"/>
        <v/>
      </c>
      <c r="I358" s="6" t="str">
        <f t="shared" si="95"/>
        <v/>
      </c>
      <c r="J358" s="6" t="str">
        <f t="shared" si="105"/>
        <v/>
      </c>
      <c r="K358" s="6" t="str">
        <f t="shared" si="96"/>
        <v/>
      </c>
      <c r="L358" s="10" t="str">
        <f t="shared" si="97"/>
        <v/>
      </c>
      <c r="M358" s="10" t="str">
        <f t="shared" si="98"/>
        <v/>
      </c>
      <c r="N358" s="10" t="str">
        <f t="shared" si="99"/>
        <v/>
      </c>
      <c r="O358" s="10" t="str">
        <f t="shared" si="100"/>
        <v/>
      </c>
      <c r="P358" s="10"/>
      <c r="Q358" s="11" t="str">
        <f t="shared" si="101"/>
        <v/>
      </c>
      <c r="R358" s="11" t="str">
        <f t="shared" si="102"/>
        <v/>
      </c>
      <c r="S358" s="11" t="str">
        <f t="shared" si="106"/>
        <v/>
      </c>
      <c r="T358" s="11" t="str">
        <f t="shared" si="107"/>
        <v/>
      </c>
    </row>
    <row r="359" spans="2:20" x14ac:dyDescent="0.25">
      <c r="B359" s="2" t="str">
        <f t="shared" si="90"/>
        <v/>
      </c>
      <c r="C359" s="3" t="str">
        <f t="shared" si="103"/>
        <v/>
      </c>
      <c r="D359" s="10" t="str">
        <f t="shared" si="104"/>
        <v/>
      </c>
      <c r="E359" s="6" t="str">
        <f t="shared" si="91"/>
        <v/>
      </c>
      <c r="F359" s="6" t="str">
        <f t="shared" si="92"/>
        <v/>
      </c>
      <c r="G359" s="6" t="str">
        <f t="shared" si="93"/>
        <v/>
      </c>
      <c r="H359" s="6" t="str">
        <f t="shared" si="94"/>
        <v/>
      </c>
      <c r="I359" s="6" t="str">
        <f t="shared" si="95"/>
        <v/>
      </c>
      <c r="J359" s="6" t="str">
        <f t="shared" si="105"/>
        <v/>
      </c>
      <c r="K359" s="6" t="str">
        <f t="shared" si="96"/>
        <v/>
      </c>
      <c r="L359" s="10" t="str">
        <f t="shared" si="97"/>
        <v/>
      </c>
      <c r="M359" s="10" t="str">
        <f t="shared" si="98"/>
        <v/>
      </c>
      <c r="N359" s="10" t="str">
        <f t="shared" si="99"/>
        <v/>
      </c>
      <c r="O359" s="10" t="str">
        <f t="shared" si="100"/>
        <v/>
      </c>
      <c r="P359" s="10"/>
      <c r="Q359" s="11" t="str">
        <f t="shared" si="101"/>
        <v/>
      </c>
      <c r="R359" s="11" t="str">
        <f t="shared" si="102"/>
        <v/>
      </c>
      <c r="S359" s="11" t="str">
        <f t="shared" si="106"/>
        <v/>
      </c>
      <c r="T359" s="11" t="str">
        <f t="shared" si="107"/>
        <v/>
      </c>
    </row>
    <row r="360" spans="2:20" x14ac:dyDescent="0.25">
      <c r="B360" s="2" t="str">
        <f t="shared" si="90"/>
        <v/>
      </c>
      <c r="C360" s="3" t="str">
        <f t="shared" si="103"/>
        <v/>
      </c>
      <c r="D360" s="10" t="str">
        <f t="shared" si="104"/>
        <v/>
      </c>
      <c r="E360" s="6" t="str">
        <f t="shared" si="91"/>
        <v/>
      </c>
      <c r="F360" s="6" t="str">
        <f t="shared" si="92"/>
        <v/>
      </c>
      <c r="G360" s="6" t="str">
        <f t="shared" si="93"/>
        <v/>
      </c>
      <c r="H360" s="6" t="str">
        <f t="shared" si="94"/>
        <v/>
      </c>
      <c r="I360" s="6" t="str">
        <f t="shared" si="95"/>
        <v/>
      </c>
      <c r="J360" s="6" t="str">
        <f t="shared" si="105"/>
        <v/>
      </c>
      <c r="K360" s="6" t="str">
        <f t="shared" si="96"/>
        <v/>
      </c>
      <c r="L360" s="10" t="str">
        <f t="shared" si="97"/>
        <v/>
      </c>
      <c r="M360" s="10" t="str">
        <f t="shared" si="98"/>
        <v/>
      </c>
      <c r="N360" s="10" t="str">
        <f t="shared" si="99"/>
        <v/>
      </c>
      <c r="O360" s="10" t="str">
        <f t="shared" si="100"/>
        <v/>
      </c>
      <c r="P360" s="10"/>
      <c r="Q360" s="11" t="str">
        <f t="shared" si="101"/>
        <v/>
      </c>
      <c r="R360" s="11" t="str">
        <f t="shared" si="102"/>
        <v/>
      </c>
      <c r="S360" s="11" t="str">
        <f t="shared" si="106"/>
        <v/>
      </c>
      <c r="T360" s="11" t="str">
        <f t="shared" si="107"/>
        <v/>
      </c>
    </row>
    <row r="361" spans="2:20" x14ac:dyDescent="0.25">
      <c r="B361" s="2" t="str">
        <f t="shared" si="90"/>
        <v/>
      </c>
      <c r="C361" s="3" t="str">
        <f t="shared" si="103"/>
        <v/>
      </c>
      <c r="D361" s="10" t="str">
        <f t="shared" si="104"/>
        <v/>
      </c>
      <c r="E361" s="6" t="str">
        <f t="shared" si="91"/>
        <v/>
      </c>
      <c r="F361" s="6" t="str">
        <f t="shared" si="92"/>
        <v/>
      </c>
      <c r="G361" s="6" t="str">
        <f t="shared" si="93"/>
        <v/>
      </c>
      <c r="H361" s="6" t="str">
        <f t="shared" si="94"/>
        <v/>
      </c>
      <c r="I361" s="6" t="str">
        <f t="shared" si="95"/>
        <v/>
      </c>
      <c r="J361" s="6" t="str">
        <f t="shared" si="105"/>
        <v/>
      </c>
      <c r="K361" s="6" t="str">
        <f t="shared" si="96"/>
        <v/>
      </c>
      <c r="L361" s="10" t="str">
        <f t="shared" si="97"/>
        <v/>
      </c>
      <c r="M361" s="10" t="str">
        <f t="shared" si="98"/>
        <v/>
      </c>
      <c r="N361" s="10" t="str">
        <f t="shared" si="99"/>
        <v/>
      </c>
      <c r="O361" s="10" t="str">
        <f t="shared" si="100"/>
        <v/>
      </c>
      <c r="P361" s="10"/>
      <c r="Q361" s="11" t="str">
        <f t="shared" si="101"/>
        <v/>
      </c>
      <c r="R361" s="11" t="str">
        <f t="shared" si="102"/>
        <v/>
      </c>
      <c r="S361" s="11" t="str">
        <f t="shared" si="106"/>
        <v/>
      </c>
      <c r="T361" s="11" t="str">
        <f t="shared" si="107"/>
        <v/>
      </c>
    </row>
    <row r="362" spans="2:20" x14ac:dyDescent="0.25">
      <c r="B362" s="2" t="str">
        <f t="shared" si="90"/>
        <v/>
      </c>
      <c r="C362" s="3" t="str">
        <f t="shared" si="103"/>
        <v/>
      </c>
      <c r="D362" s="10" t="str">
        <f t="shared" si="104"/>
        <v/>
      </c>
      <c r="E362" s="6" t="str">
        <f t="shared" si="91"/>
        <v/>
      </c>
      <c r="F362" s="6" t="str">
        <f t="shared" si="92"/>
        <v/>
      </c>
      <c r="G362" s="6" t="str">
        <f t="shared" si="93"/>
        <v/>
      </c>
      <c r="H362" s="6" t="str">
        <f t="shared" si="94"/>
        <v/>
      </c>
      <c r="I362" s="6" t="str">
        <f t="shared" si="95"/>
        <v/>
      </c>
      <c r="J362" s="6" t="str">
        <f t="shared" si="105"/>
        <v/>
      </c>
      <c r="K362" s="6" t="str">
        <f t="shared" si="96"/>
        <v/>
      </c>
      <c r="L362" s="10" t="str">
        <f t="shared" si="97"/>
        <v/>
      </c>
      <c r="M362" s="10" t="str">
        <f t="shared" si="98"/>
        <v/>
      </c>
      <c r="N362" s="10" t="str">
        <f t="shared" si="99"/>
        <v/>
      </c>
      <c r="O362" s="10" t="str">
        <f t="shared" si="100"/>
        <v/>
      </c>
      <c r="P362" s="10"/>
      <c r="Q362" s="11" t="str">
        <f t="shared" si="101"/>
        <v/>
      </c>
      <c r="R362" s="11" t="str">
        <f t="shared" si="102"/>
        <v/>
      </c>
      <c r="S362" s="11" t="str">
        <f t="shared" si="106"/>
        <v/>
      </c>
      <c r="T362" s="11" t="str">
        <f t="shared" si="107"/>
        <v/>
      </c>
    </row>
    <row r="363" spans="2:20" x14ac:dyDescent="0.25">
      <c r="B363" s="2" t="str">
        <f t="shared" si="90"/>
        <v/>
      </c>
      <c r="C363" s="3" t="str">
        <f t="shared" si="103"/>
        <v/>
      </c>
      <c r="D363" s="10" t="str">
        <f t="shared" si="104"/>
        <v/>
      </c>
      <c r="E363" s="6" t="str">
        <f t="shared" si="91"/>
        <v/>
      </c>
      <c r="F363" s="6" t="str">
        <f t="shared" si="92"/>
        <v/>
      </c>
      <c r="G363" s="6" t="str">
        <f t="shared" si="93"/>
        <v/>
      </c>
      <c r="H363" s="6" t="str">
        <f t="shared" si="94"/>
        <v/>
      </c>
      <c r="I363" s="6" t="str">
        <f t="shared" si="95"/>
        <v/>
      </c>
      <c r="J363" s="6" t="str">
        <f t="shared" si="105"/>
        <v/>
      </c>
      <c r="K363" s="6" t="str">
        <f t="shared" si="96"/>
        <v/>
      </c>
      <c r="L363" s="10" t="str">
        <f t="shared" si="97"/>
        <v/>
      </c>
      <c r="M363" s="10" t="str">
        <f t="shared" si="98"/>
        <v/>
      </c>
      <c r="N363" s="10" t="str">
        <f t="shared" si="99"/>
        <v/>
      </c>
      <c r="O363" s="10" t="str">
        <f t="shared" si="100"/>
        <v/>
      </c>
      <c r="P363" s="10"/>
      <c r="Q363" s="11" t="str">
        <f t="shared" si="101"/>
        <v/>
      </c>
      <c r="R363" s="11" t="str">
        <f t="shared" si="102"/>
        <v/>
      </c>
      <c r="S363" s="11" t="str">
        <f t="shared" si="106"/>
        <v/>
      </c>
      <c r="T363" s="11" t="str">
        <f t="shared" si="107"/>
        <v/>
      </c>
    </row>
    <row r="364" spans="2:20" x14ac:dyDescent="0.25">
      <c r="B364" s="2" t="str">
        <f t="shared" si="90"/>
        <v/>
      </c>
      <c r="C364" s="3" t="str">
        <f t="shared" si="103"/>
        <v/>
      </c>
      <c r="D364" s="10" t="str">
        <f t="shared" si="104"/>
        <v/>
      </c>
      <c r="E364" s="6" t="str">
        <f t="shared" si="91"/>
        <v/>
      </c>
      <c r="F364" s="6" t="str">
        <f t="shared" si="92"/>
        <v/>
      </c>
      <c r="G364" s="6" t="str">
        <f t="shared" si="93"/>
        <v/>
      </c>
      <c r="H364" s="6" t="str">
        <f t="shared" si="94"/>
        <v/>
      </c>
      <c r="I364" s="6" t="str">
        <f t="shared" si="95"/>
        <v/>
      </c>
      <c r="J364" s="6" t="str">
        <f t="shared" si="105"/>
        <v/>
      </c>
      <c r="K364" s="6" t="str">
        <f t="shared" si="96"/>
        <v/>
      </c>
      <c r="L364" s="10" t="str">
        <f t="shared" si="97"/>
        <v/>
      </c>
      <c r="M364" s="10" t="str">
        <f t="shared" si="98"/>
        <v/>
      </c>
      <c r="N364" s="10" t="str">
        <f t="shared" si="99"/>
        <v/>
      </c>
      <c r="O364" s="10" t="str">
        <f t="shared" si="100"/>
        <v/>
      </c>
      <c r="P364" s="10"/>
      <c r="Q364" s="11" t="str">
        <f t="shared" si="101"/>
        <v/>
      </c>
      <c r="R364" s="11" t="str">
        <f t="shared" si="102"/>
        <v/>
      </c>
      <c r="S364" s="11" t="str">
        <f t="shared" si="106"/>
        <v/>
      </c>
      <c r="T364" s="11" t="str">
        <f t="shared" si="107"/>
        <v/>
      </c>
    </row>
    <row r="365" spans="2:20" x14ac:dyDescent="0.25">
      <c r="B365" s="2" t="str">
        <f t="shared" si="90"/>
        <v/>
      </c>
      <c r="C365" s="3" t="str">
        <f t="shared" si="103"/>
        <v/>
      </c>
      <c r="D365" s="10" t="str">
        <f t="shared" si="104"/>
        <v/>
      </c>
      <c r="E365" s="6" t="str">
        <f t="shared" si="91"/>
        <v/>
      </c>
      <c r="F365" s="6" t="str">
        <f t="shared" si="92"/>
        <v/>
      </c>
      <c r="G365" s="6" t="str">
        <f t="shared" si="93"/>
        <v/>
      </c>
      <c r="H365" s="6" t="str">
        <f t="shared" si="94"/>
        <v/>
      </c>
      <c r="I365" s="6" t="str">
        <f t="shared" si="95"/>
        <v/>
      </c>
      <c r="J365" s="6" t="str">
        <f t="shared" si="105"/>
        <v/>
      </c>
      <c r="K365" s="6" t="str">
        <f t="shared" si="96"/>
        <v/>
      </c>
      <c r="L365" s="10" t="str">
        <f t="shared" si="97"/>
        <v/>
      </c>
      <c r="M365" s="10" t="str">
        <f t="shared" si="98"/>
        <v/>
      </c>
      <c r="N365" s="10" t="str">
        <f t="shared" si="99"/>
        <v/>
      </c>
      <c r="O365" s="10" t="str">
        <f t="shared" si="100"/>
        <v/>
      </c>
      <c r="P365" s="10"/>
      <c r="Q365" s="11" t="str">
        <f t="shared" si="101"/>
        <v/>
      </c>
      <c r="R365" s="11" t="str">
        <f t="shared" si="102"/>
        <v/>
      </c>
      <c r="S365" s="11" t="str">
        <f t="shared" si="106"/>
        <v/>
      </c>
      <c r="T365" s="11" t="str">
        <f t="shared" si="107"/>
        <v/>
      </c>
    </row>
    <row r="366" spans="2:20" x14ac:dyDescent="0.25">
      <c r="B366" s="2" t="str">
        <f t="shared" si="90"/>
        <v/>
      </c>
      <c r="C366" s="3" t="str">
        <f t="shared" si="103"/>
        <v/>
      </c>
      <c r="D366" s="10" t="str">
        <f t="shared" si="104"/>
        <v/>
      </c>
      <c r="E366" s="6" t="str">
        <f t="shared" si="91"/>
        <v/>
      </c>
      <c r="F366" s="6" t="str">
        <f t="shared" si="92"/>
        <v/>
      </c>
      <c r="G366" s="6" t="str">
        <f t="shared" si="93"/>
        <v/>
      </c>
      <c r="H366" s="6" t="str">
        <f t="shared" si="94"/>
        <v/>
      </c>
      <c r="I366" s="6" t="str">
        <f t="shared" si="95"/>
        <v/>
      </c>
      <c r="J366" s="6" t="str">
        <f t="shared" si="105"/>
        <v/>
      </c>
      <c r="K366" s="6" t="str">
        <f t="shared" si="96"/>
        <v/>
      </c>
      <c r="L366" s="10" t="str">
        <f t="shared" si="97"/>
        <v/>
      </c>
      <c r="M366" s="10" t="str">
        <f t="shared" si="98"/>
        <v/>
      </c>
      <c r="N366" s="10" t="str">
        <f t="shared" si="99"/>
        <v/>
      </c>
      <c r="O366" s="10" t="str">
        <f t="shared" si="100"/>
        <v/>
      </c>
      <c r="P366" s="10"/>
      <c r="Q366" s="11" t="str">
        <f t="shared" si="101"/>
        <v/>
      </c>
      <c r="R366" s="11" t="str">
        <f t="shared" si="102"/>
        <v/>
      </c>
      <c r="S366" s="11" t="str">
        <f t="shared" si="106"/>
        <v/>
      </c>
      <c r="T366" s="11" t="str">
        <f t="shared" si="107"/>
        <v/>
      </c>
    </row>
    <row r="367" spans="2:20" x14ac:dyDescent="0.25">
      <c r="B367" s="2" t="str">
        <f t="shared" si="90"/>
        <v/>
      </c>
      <c r="C367" s="3" t="str">
        <f t="shared" si="103"/>
        <v/>
      </c>
      <c r="D367" s="10" t="str">
        <f t="shared" si="104"/>
        <v/>
      </c>
      <c r="E367" s="6" t="str">
        <f t="shared" si="91"/>
        <v/>
      </c>
      <c r="F367" s="6" t="str">
        <f t="shared" si="92"/>
        <v/>
      </c>
      <c r="G367" s="6" t="str">
        <f t="shared" si="93"/>
        <v/>
      </c>
      <c r="H367" s="6" t="str">
        <f t="shared" si="94"/>
        <v/>
      </c>
      <c r="I367" s="6" t="str">
        <f t="shared" si="95"/>
        <v/>
      </c>
      <c r="J367" s="6" t="str">
        <f t="shared" si="105"/>
        <v/>
      </c>
      <c r="K367" s="6" t="str">
        <f t="shared" si="96"/>
        <v/>
      </c>
      <c r="L367" s="10" t="str">
        <f t="shared" si="97"/>
        <v/>
      </c>
      <c r="M367" s="10" t="str">
        <f t="shared" si="98"/>
        <v/>
      </c>
      <c r="N367" s="10" t="str">
        <f t="shared" si="99"/>
        <v/>
      </c>
      <c r="O367" s="10" t="str">
        <f t="shared" si="100"/>
        <v/>
      </c>
      <c r="P367" s="10"/>
      <c r="Q367" s="11" t="str">
        <f t="shared" si="101"/>
        <v/>
      </c>
      <c r="R367" s="11" t="str">
        <f t="shared" si="102"/>
        <v/>
      </c>
      <c r="S367" s="11" t="str">
        <f t="shared" si="106"/>
        <v/>
      </c>
      <c r="T367" s="11" t="str">
        <f t="shared" si="107"/>
        <v/>
      </c>
    </row>
    <row r="368" spans="2:20" x14ac:dyDescent="0.25">
      <c r="B368" s="2" t="str">
        <f t="shared" si="90"/>
        <v/>
      </c>
      <c r="C368" s="3" t="str">
        <f t="shared" si="103"/>
        <v/>
      </c>
      <c r="D368" s="10" t="str">
        <f t="shared" si="104"/>
        <v/>
      </c>
      <c r="E368" s="6" t="str">
        <f t="shared" si="91"/>
        <v/>
      </c>
      <c r="F368" s="6" t="str">
        <f t="shared" si="92"/>
        <v/>
      </c>
      <c r="G368" s="6" t="str">
        <f t="shared" si="93"/>
        <v/>
      </c>
      <c r="H368" s="6" t="str">
        <f t="shared" si="94"/>
        <v/>
      </c>
      <c r="I368" s="6" t="str">
        <f t="shared" si="95"/>
        <v/>
      </c>
      <c r="J368" s="6" t="str">
        <f t="shared" si="105"/>
        <v/>
      </c>
      <c r="K368" s="6" t="str">
        <f t="shared" si="96"/>
        <v/>
      </c>
      <c r="L368" s="10" t="str">
        <f t="shared" si="97"/>
        <v/>
      </c>
      <c r="M368" s="10" t="str">
        <f t="shared" si="98"/>
        <v/>
      </c>
      <c r="N368" s="10" t="str">
        <f t="shared" si="99"/>
        <v/>
      </c>
      <c r="O368" s="10" t="str">
        <f t="shared" si="100"/>
        <v/>
      </c>
      <c r="P368" s="10"/>
      <c r="Q368" s="11" t="str">
        <f t="shared" si="101"/>
        <v/>
      </c>
      <c r="R368" s="11" t="str">
        <f t="shared" si="102"/>
        <v/>
      </c>
      <c r="S368" s="11" t="str">
        <f t="shared" si="106"/>
        <v/>
      </c>
      <c r="T368" s="11" t="str">
        <f t="shared" si="107"/>
        <v/>
      </c>
    </row>
    <row r="369" spans="2:20" x14ac:dyDescent="0.25">
      <c r="B369" s="2" t="str">
        <f t="shared" si="90"/>
        <v/>
      </c>
      <c r="C369" s="3" t="str">
        <f t="shared" si="103"/>
        <v/>
      </c>
      <c r="D369" s="10" t="str">
        <f t="shared" si="104"/>
        <v/>
      </c>
      <c r="E369" s="6" t="str">
        <f t="shared" si="91"/>
        <v/>
      </c>
      <c r="F369" s="6" t="str">
        <f t="shared" si="92"/>
        <v/>
      </c>
      <c r="G369" s="6" t="str">
        <f t="shared" si="93"/>
        <v/>
      </c>
      <c r="H369" s="6" t="str">
        <f t="shared" si="94"/>
        <v/>
      </c>
      <c r="I369" s="6" t="str">
        <f t="shared" si="95"/>
        <v/>
      </c>
      <c r="J369" s="6" t="str">
        <f t="shared" si="105"/>
        <v/>
      </c>
      <c r="K369" s="6" t="str">
        <f t="shared" si="96"/>
        <v/>
      </c>
      <c r="L369" s="10" t="str">
        <f t="shared" si="97"/>
        <v/>
      </c>
      <c r="M369" s="10" t="str">
        <f t="shared" si="98"/>
        <v/>
      </c>
      <c r="N369" s="10" t="str">
        <f t="shared" si="99"/>
        <v/>
      </c>
      <c r="O369" s="10" t="str">
        <f t="shared" si="100"/>
        <v/>
      </c>
      <c r="P369" s="10"/>
      <c r="Q369" s="11" t="str">
        <f t="shared" si="101"/>
        <v/>
      </c>
      <c r="R369" s="11" t="str">
        <f t="shared" si="102"/>
        <v/>
      </c>
      <c r="S369" s="11" t="str">
        <f t="shared" si="106"/>
        <v/>
      </c>
      <c r="T369" s="11" t="str">
        <f t="shared" si="107"/>
        <v/>
      </c>
    </row>
    <row r="370" spans="2:20" x14ac:dyDescent="0.25">
      <c r="B370" s="2" t="str">
        <f t="shared" si="90"/>
        <v/>
      </c>
      <c r="C370" s="3" t="str">
        <f t="shared" si="103"/>
        <v/>
      </c>
      <c r="D370" s="10" t="str">
        <f t="shared" si="104"/>
        <v/>
      </c>
      <c r="E370" s="6" t="str">
        <f t="shared" si="91"/>
        <v/>
      </c>
      <c r="F370" s="6" t="str">
        <f t="shared" si="92"/>
        <v/>
      </c>
      <c r="G370" s="6" t="str">
        <f t="shared" si="93"/>
        <v/>
      </c>
      <c r="H370" s="6" t="str">
        <f t="shared" si="94"/>
        <v/>
      </c>
      <c r="I370" s="6" t="str">
        <f t="shared" si="95"/>
        <v/>
      </c>
      <c r="J370" s="6" t="str">
        <f t="shared" si="105"/>
        <v/>
      </c>
      <c r="K370" s="6" t="str">
        <f t="shared" si="96"/>
        <v/>
      </c>
      <c r="L370" s="10" t="str">
        <f t="shared" si="97"/>
        <v/>
      </c>
      <c r="M370" s="10" t="str">
        <f t="shared" si="98"/>
        <v/>
      </c>
      <c r="N370" s="10" t="str">
        <f t="shared" si="99"/>
        <v/>
      </c>
      <c r="O370" s="10" t="str">
        <f t="shared" si="100"/>
        <v/>
      </c>
      <c r="P370" s="10"/>
      <c r="Q370" s="11" t="str">
        <f t="shared" si="101"/>
        <v/>
      </c>
      <c r="R370" s="11" t="str">
        <f t="shared" si="102"/>
        <v/>
      </c>
      <c r="S370" s="11" t="str">
        <f t="shared" si="106"/>
        <v/>
      </c>
      <c r="T370" s="11" t="str">
        <f t="shared" si="107"/>
        <v/>
      </c>
    </row>
    <row r="371" spans="2:20" x14ac:dyDescent="0.25">
      <c r="B371" s="2" t="str">
        <f t="shared" si="90"/>
        <v/>
      </c>
      <c r="C371" s="3" t="str">
        <f t="shared" si="103"/>
        <v/>
      </c>
      <c r="D371" s="10" t="str">
        <f t="shared" si="104"/>
        <v/>
      </c>
      <c r="E371" s="6" t="str">
        <f t="shared" si="91"/>
        <v/>
      </c>
      <c r="F371" s="6" t="str">
        <f t="shared" si="92"/>
        <v/>
      </c>
      <c r="G371" s="6" t="str">
        <f t="shared" si="93"/>
        <v/>
      </c>
      <c r="H371" s="6" t="str">
        <f t="shared" si="94"/>
        <v/>
      </c>
      <c r="I371" s="6" t="str">
        <f t="shared" si="95"/>
        <v/>
      </c>
      <c r="J371" s="6" t="str">
        <f t="shared" si="105"/>
        <v/>
      </c>
      <c r="K371" s="6" t="str">
        <f t="shared" si="96"/>
        <v/>
      </c>
      <c r="L371" s="10" t="str">
        <f t="shared" si="97"/>
        <v/>
      </c>
      <c r="M371" s="10" t="str">
        <f t="shared" si="98"/>
        <v/>
      </c>
      <c r="N371" s="10" t="str">
        <f t="shared" si="99"/>
        <v/>
      </c>
      <c r="O371" s="10" t="str">
        <f t="shared" si="100"/>
        <v/>
      </c>
      <c r="P371" s="10"/>
      <c r="Q371" s="11" t="str">
        <f t="shared" si="101"/>
        <v/>
      </c>
      <c r="R371" s="11" t="str">
        <f t="shared" si="102"/>
        <v/>
      </c>
      <c r="S371" s="11" t="str">
        <f t="shared" si="106"/>
        <v/>
      </c>
      <c r="T371" s="11" t="str">
        <f t="shared" si="107"/>
        <v/>
      </c>
    </row>
    <row r="372" spans="2:20" x14ac:dyDescent="0.25">
      <c r="B372" s="2" t="str">
        <f t="shared" si="90"/>
        <v/>
      </c>
      <c r="C372" s="3" t="str">
        <f t="shared" si="103"/>
        <v/>
      </c>
      <c r="D372" s="10" t="str">
        <f t="shared" si="104"/>
        <v/>
      </c>
      <c r="E372" s="6" t="str">
        <f t="shared" si="91"/>
        <v/>
      </c>
      <c r="F372" s="6" t="str">
        <f t="shared" si="92"/>
        <v/>
      </c>
      <c r="G372" s="6" t="str">
        <f t="shared" si="93"/>
        <v/>
      </c>
      <c r="H372" s="6" t="str">
        <f t="shared" si="94"/>
        <v/>
      </c>
      <c r="I372" s="6" t="str">
        <f t="shared" si="95"/>
        <v/>
      </c>
      <c r="J372" s="6" t="str">
        <f t="shared" si="105"/>
        <v/>
      </c>
      <c r="K372" s="6" t="str">
        <f t="shared" si="96"/>
        <v/>
      </c>
      <c r="L372" s="10" t="str">
        <f t="shared" si="97"/>
        <v/>
      </c>
      <c r="M372" s="10" t="str">
        <f t="shared" si="98"/>
        <v/>
      </c>
      <c r="N372" s="10" t="str">
        <f t="shared" si="99"/>
        <v/>
      </c>
      <c r="O372" s="10" t="str">
        <f t="shared" si="100"/>
        <v/>
      </c>
      <c r="P372" s="10"/>
      <c r="Q372" s="11" t="str">
        <f t="shared" si="101"/>
        <v/>
      </c>
      <c r="R372" s="11" t="str">
        <f t="shared" si="102"/>
        <v/>
      </c>
      <c r="S372" s="11" t="str">
        <f t="shared" si="106"/>
        <v/>
      </c>
      <c r="T372" s="11" t="str">
        <f t="shared" si="107"/>
        <v/>
      </c>
    </row>
    <row r="373" spans="2:20" x14ac:dyDescent="0.25">
      <c r="B373" s="2" t="str">
        <f t="shared" si="90"/>
        <v/>
      </c>
      <c r="C373" s="3" t="str">
        <f t="shared" si="103"/>
        <v/>
      </c>
      <c r="D373" s="10" t="str">
        <f t="shared" si="104"/>
        <v/>
      </c>
      <c r="E373" s="6" t="str">
        <f t="shared" si="91"/>
        <v/>
      </c>
      <c r="F373" s="6" t="str">
        <f t="shared" si="92"/>
        <v/>
      </c>
      <c r="G373" s="6" t="str">
        <f t="shared" si="93"/>
        <v/>
      </c>
      <c r="H373" s="6" t="str">
        <f t="shared" si="94"/>
        <v/>
      </c>
      <c r="I373" s="6" t="str">
        <f t="shared" si="95"/>
        <v/>
      </c>
      <c r="J373" s="6" t="str">
        <f t="shared" si="105"/>
        <v/>
      </c>
      <c r="K373" s="6" t="str">
        <f t="shared" si="96"/>
        <v/>
      </c>
      <c r="L373" s="10" t="str">
        <f t="shared" si="97"/>
        <v/>
      </c>
      <c r="M373" s="10" t="str">
        <f t="shared" si="98"/>
        <v/>
      </c>
      <c r="N373" s="10" t="str">
        <f t="shared" si="99"/>
        <v/>
      </c>
      <c r="O373" s="10" t="str">
        <f t="shared" si="100"/>
        <v/>
      </c>
      <c r="P373" s="10"/>
      <c r="Q373" s="11" t="str">
        <f t="shared" si="101"/>
        <v/>
      </c>
      <c r="R373" s="11" t="str">
        <f t="shared" si="102"/>
        <v/>
      </c>
      <c r="S373" s="11" t="str">
        <f t="shared" si="106"/>
        <v/>
      </c>
      <c r="T373" s="11" t="str">
        <f t="shared" si="107"/>
        <v/>
      </c>
    </row>
    <row r="374" spans="2:20" x14ac:dyDescent="0.25">
      <c r="B374" s="2" t="str">
        <f t="shared" si="90"/>
        <v/>
      </c>
      <c r="C374" s="3" t="str">
        <f t="shared" si="103"/>
        <v/>
      </c>
      <c r="D374" s="10" t="str">
        <f t="shared" si="104"/>
        <v/>
      </c>
      <c r="E374" s="6" t="str">
        <f t="shared" si="91"/>
        <v/>
      </c>
      <c r="F374" s="6" t="str">
        <f t="shared" si="92"/>
        <v/>
      </c>
      <c r="G374" s="6" t="str">
        <f t="shared" si="93"/>
        <v/>
      </c>
      <c r="H374" s="6" t="str">
        <f t="shared" si="94"/>
        <v/>
      </c>
      <c r="I374" s="6" t="str">
        <f t="shared" si="95"/>
        <v/>
      </c>
      <c r="J374" s="6" t="str">
        <f t="shared" si="105"/>
        <v/>
      </c>
      <c r="K374" s="6" t="str">
        <f t="shared" si="96"/>
        <v/>
      </c>
      <c r="L374" s="10" t="str">
        <f t="shared" si="97"/>
        <v/>
      </c>
      <c r="M374" s="10" t="str">
        <f t="shared" si="98"/>
        <v/>
      </c>
      <c r="N374" s="10" t="str">
        <f t="shared" si="99"/>
        <v/>
      </c>
      <c r="O374" s="10" t="str">
        <f t="shared" si="100"/>
        <v/>
      </c>
      <c r="P374" s="10"/>
      <c r="Q374" s="11" t="str">
        <f t="shared" si="101"/>
        <v/>
      </c>
      <c r="R374" s="11" t="str">
        <f t="shared" si="102"/>
        <v/>
      </c>
      <c r="S374" s="11" t="str">
        <f t="shared" si="106"/>
        <v/>
      </c>
      <c r="T374" s="11" t="str">
        <f t="shared" si="107"/>
        <v/>
      </c>
    </row>
    <row r="375" spans="2:20" x14ac:dyDescent="0.25">
      <c r="B375" s="2" t="str">
        <f t="shared" si="90"/>
        <v/>
      </c>
      <c r="C375" s="3" t="str">
        <f t="shared" si="103"/>
        <v/>
      </c>
      <c r="D375" s="10" t="str">
        <f t="shared" si="104"/>
        <v/>
      </c>
      <c r="E375" s="6" t="str">
        <f t="shared" si="91"/>
        <v/>
      </c>
      <c r="F375" s="6" t="str">
        <f t="shared" si="92"/>
        <v/>
      </c>
      <c r="G375" s="6" t="str">
        <f t="shared" si="93"/>
        <v/>
      </c>
      <c r="H375" s="6" t="str">
        <f t="shared" si="94"/>
        <v/>
      </c>
      <c r="I375" s="6" t="str">
        <f t="shared" si="95"/>
        <v/>
      </c>
      <c r="J375" s="6" t="str">
        <f t="shared" si="105"/>
        <v/>
      </c>
      <c r="K375" s="6" t="str">
        <f t="shared" si="96"/>
        <v/>
      </c>
      <c r="L375" s="10" t="str">
        <f t="shared" si="97"/>
        <v/>
      </c>
      <c r="M375" s="10" t="str">
        <f t="shared" si="98"/>
        <v/>
      </c>
      <c r="N375" s="10" t="str">
        <f t="shared" si="99"/>
        <v/>
      </c>
      <c r="O375" s="10" t="str">
        <f t="shared" si="100"/>
        <v/>
      </c>
      <c r="P375" s="10"/>
      <c r="Q375" s="11" t="str">
        <f t="shared" si="101"/>
        <v/>
      </c>
      <c r="R375" s="11" t="str">
        <f t="shared" si="102"/>
        <v/>
      </c>
      <c r="S375" s="11" t="str">
        <f t="shared" si="106"/>
        <v/>
      </c>
      <c r="T375" s="11" t="str">
        <f t="shared" si="107"/>
        <v/>
      </c>
    </row>
    <row r="376" spans="2:20" x14ac:dyDescent="0.25">
      <c r="B376" s="2" t="str">
        <f t="shared" si="90"/>
        <v/>
      </c>
      <c r="C376" s="3" t="str">
        <f t="shared" si="103"/>
        <v/>
      </c>
      <c r="D376" s="10" t="str">
        <f t="shared" si="104"/>
        <v/>
      </c>
      <c r="E376" s="6" t="str">
        <f t="shared" si="91"/>
        <v/>
      </c>
      <c r="F376" s="6" t="str">
        <f t="shared" si="92"/>
        <v/>
      </c>
      <c r="G376" s="6" t="str">
        <f t="shared" si="93"/>
        <v/>
      </c>
      <c r="H376" s="6" t="str">
        <f t="shared" si="94"/>
        <v/>
      </c>
      <c r="I376" s="6" t="str">
        <f t="shared" si="95"/>
        <v/>
      </c>
      <c r="J376" s="6" t="str">
        <f t="shared" si="105"/>
        <v/>
      </c>
      <c r="K376" s="6" t="str">
        <f t="shared" si="96"/>
        <v/>
      </c>
      <c r="L376" s="10" t="str">
        <f t="shared" si="97"/>
        <v/>
      </c>
      <c r="M376" s="10" t="str">
        <f t="shared" si="98"/>
        <v/>
      </c>
      <c r="N376" s="10" t="str">
        <f t="shared" si="99"/>
        <v/>
      </c>
      <c r="O376" s="10" t="str">
        <f t="shared" si="100"/>
        <v/>
      </c>
      <c r="P376" s="10"/>
      <c r="Q376" s="11" t="str">
        <f t="shared" si="101"/>
        <v/>
      </c>
      <c r="R376" s="11" t="str">
        <f t="shared" si="102"/>
        <v/>
      </c>
      <c r="S376" s="11" t="str">
        <f t="shared" si="106"/>
        <v/>
      </c>
      <c r="T376" s="11" t="str">
        <f t="shared" si="107"/>
        <v/>
      </c>
    </row>
    <row r="377" spans="2:20" x14ac:dyDescent="0.25">
      <c r="B377" s="2" t="str">
        <f t="shared" si="90"/>
        <v/>
      </c>
      <c r="C377" s="3" t="str">
        <f t="shared" si="103"/>
        <v/>
      </c>
      <c r="D377" s="10" t="str">
        <f t="shared" si="104"/>
        <v/>
      </c>
      <c r="E377" s="6" t="str">
        <f t="shared" si="91"/>
        <v/>
      </c>
      <c r="F377" s="6" t="str">
        <f t="shared" si="92"/>
        <v/>
      </c>
      <c r="G377" s="6" t="str">
        <f t="shared" si="93"/>
        <v/>
      </c>
      <c r="H377" s="6" t="str">
        <f t="shared" si="94"/>
        <v/>
      </c>
      <c r="I377" s="6" t="str">
        <f t="shared" si="95"/>
        <v/>
      </c>
      <c r="J377" s="6" t="str">
        <f t="shared" si="105"/>
        <v/>
      </c>
      <c r="K377" s="6" t="str">
        <f t="shared" si="96"/>
        <v/>
      </c>
      <c r="L377" s="10" t="str">
        <f t="shared" si="97"/>
        <v/>
      </c>
      <c r="M377" s="10" t="str">
        <f t="shared" si="98"/>
        <v/>
      </c>
      <c r="N377" s="10" t="str">
        <f t="shared" si="99"/>
        <v/>
      </c>
      <c r="O377" s="10" t="str">
        <f t="shared" si="100"/>
        <v/>
      </c>
      <c r="P377" s="10"/>
      <c r="Q377" s="11" t="str">
        <f t="shared" si="101"/>
        <v/>
      </c>
      <c r="R377" s="11" t="str">
        <f t="shared" si="102"/>
        <v/>
      </c>
      <c r="S377" s="11" t="str">
        <f t="shared" si="106"/>
        <v/>
      </c>
      <c r="T377" s="11" t="str">
        <f t="shared" si="107"/>
        <v/>
      </c>
    </row>
    <row r="378" spans="2:20" x14ac:dyDescent="0.25">
      <c r="B378" s="2" t="str">
        <f t="shared" si="90"/>
        <v/>
      </c>
      <c r="C378" s="3" t="str">
        <f t="shared" si="103"/>
        <v/>
      </c>
      <c r="D378" s="10" t="str">
        <f t="shared" si="104"/>
        <v/>
      </c>
      <c r="E378" s="6" t="str">
        <f t="shared" si="91"/>
        <v/>
      </c>
      <c r="F378" s="6" t="str">
        <f t="shared" si="92"/>
        <v/>
      </c>
      <c r="G378" s="6" t="str">
        <f t="shared" si="93"/>
        <v/>
      </c>
      <c r="H378" s="6" t="str">
        <f t="shared" si="94"/>
        <v/>
      </c>
      <c r="I378" s="6" t="str">
        <f t="shared" si="95"/>
        <v/>
      </c>
      <c r="J378" s="6" t="str">
        <f t="shared" si="105"/>
        <v/>
      </c>
      <c r="K378" s="6" t="str">
        <f t="shared" si="96"/>
        <v/>
      </c>
      <c r="L378" s="10" t="str">
        <f t="shared" si="97"/>
        <v/>
      </c>
      <c r="M378" s="10" t="str">
        <f t="shared" si="98"/>
        <v/>
      </c>
      <c r="N378" s="10" t="str">
        <f t="shared" si="99"/>
        <v/>
      </c>
      <c r="O378" s="10" t="str">
        <f t="shared" si="100"/>
        <v/>
      </c>
      <c r="P378" s="10"/>
      <c r="Q378" s="11" t="str">
        <f t="shared" si="101"/>
        <v/>
      </c>
      <c r="R378" s="11" t="str">
        <f t="shared" si="102"/>
        <v/>
      </c>
      <c r="S378" s="11" t="str">
        <f t="shared" si="106"/>
        <v/>
      </c>
      <c r="T378" s="11" t="str">
        <f t="shared" si="107"/>
        <v/>
      </c>
    </row>
    <row r="379" spans="2:20" x14ac:dyDescent="0.25">
      <c r="B379" s="2" t="str">
        <f t="shared" si="90"/>
        <v/>
      </c>
      <c r="C379" s="3" t="str">
        <f t="shared" si="103"/>
        <v/>
      </c>
      <c r="D379" s="10" t="str">
        <f t="shared" si="104"/>
        <v/>
      </c>
      <c r="E379" s="6" t="str">
        <f t="shared" si="91"/>
        <v/>
      </c>
      <c r="F379" s="6" t="str">
        <f t="shared" si="92"/>
        <v/>
      </c>
      <c r="G379" s="6" t="str">
        <f t="shared" si="93"/>
        <v/>
      </c>
      <c r="H379" s="6" t="str">
        <f t="shared" si="94"/>
        <v/>
      </c>
      <c r="I379" s="6" t="str">
        <f t="shared" si="95"/>
        <v/>
      </c>
      <c r="J379" s="6" t="str">
        <f t="shared" si="105"/>
        <v/>
      </c>
      <c r="K379" s="6" t="str">
        <f t="shared" si="96"/>
        <v/>
      </c>
      <c r="L379" s="10" t="str">
        <f t="shared" si="97"/>
        <v/>
      </c>
      <c r="M379" s="10" t="str">
        <f t="shared" si="98"/>
        <v/>
      </c>
      <c r="N379" s="10" t="str">
        <f t="shared" si="99"/>
        <v/>
      </c>
      <c r="O379" s="10" t="str">
        <f t="shared" si="100"/>
        <v/>
      </c>
      <c r="P379" s="10"/>
      <c r="Q379" s="11" t="str">
        <f t="shared" si="101"/>
        <v/>
      </c>
      <c r="R379" s="11" t="str">
        <f t="shared" si="102"/>
        <v/>
      </c>
      <c r="S379" s="11" t="str">
        <f t="shared" si="106"/>
        <v/>
      </c>
      <c r="T379" s="11" t="str">
        <f t="shared" si="107"/>
        <v/>
      </c>
    </row>
    <row r="380" spans="2:20" x14ac:dyDescent="0.25">
      <c r="B380" s="2" t="str">
        <f t="shared" si="90"/>
        <v/>
      </c>
      <c r="C380" s="3" t="str">
        <f t="shared" si="103"/>
        <v/>
      </c>
      <c r="D380" s="10" t="str">
        <f t="shared" si="104"/>
        <v/>
      </c>
      <c r="E380" s="6" t="str">
        <f t="shared" si="91"/>
        <v/>
      </c>
      <c r="F380" s="6" t="str">
        <f t="shared" si="92"/>
        <v/>
      </c>
      <c r="G380" s="6" t="str">
        <f t="shared" si="93"/>
        <v/>
      </c>
      <c r="H380" s="6" t="str">
        <f t="shared" si="94"/>
        <v/>
      </c>
      <c r="I380" s="6" t="str">
        <f t="shared" si="95"/>
        <v/>
      </c>
      <c r="J380" s="6" t="str">
        <f t="shared" si="105"/>
        <v/>
      </c>
      <c r="K380" s="6" t="str">
        <f t="shared" si="96"/>
        <v/>
      </c>
      <c r="L380" s="10" t="str">
        <f t="shared" si="97"/>
        <v/>
      </c>
      <c r="M380" s="10" t="str">
        <f t="shared" si="98"/>
        <v/>
      </c>
      <c r="N380" s="10" t="str">
        <f t="shared" si="99"/>
        <v/>
      </c>
      <c r="O380" s="10" t="str">
        <f t="shared" si="100"/>
        <v/>
      </c>
      <c r="P380" s="10"/>
      <c r="Q380" s="11" t="str">
        <f t="shared" si="101"/>
        <v/>
      </c>
      <c r="R380" s="11" t="str">
        <f t="shared" si="102"/>
        <v/>
      </c>
      <c r="S380" s="11" t="str">
        <f t="shared" si="106"/>
        <v/>
      </c>
      <c r="T380" s="11" t="str">
        <f t="shared" si="107"/>
        <v/>
      </c>
    </row>
    <row r="381" spans="2:20" x14ac:dyDescent="0.25">
      <c r="B381" s="2" t="str">
        <f t="shared" si="90"/>
        <v/>
      </c>
      <c r="C381" s="3" t="str">
        <f t="shared" si="103"/>
        <v/>
      </c>
      <c r="D381" s="10" t="str">
        <f t="shared" si="104"/>
        <v/>
      </c>
      <c r="E381" s="6" t="str">
        <f t="shared" si="91"/>
        <v/>
      </c>
      <c r="F381" s="6" t="str">
        <f t="shared" si="92"/>
        <v/>
      </c>
      <c r="G381" s="6" t="str">
        <f t="shared" si="93"/>
        <v/>
      </c>
      <c r="H381" s="6" t="str">
        <f t="shared" si="94"/>
        <v/>
      </c>
      <c r="I381" s="6" t="str">
        <f t="shared" si="95"/>
        <v/>
      </c>
      <c r="J381" s="6" t="str">
        <f t="shared" si="105"/>
        <v/>
      </c>
      <c r="K381" s="6" t="str">
        <f t="shared" si="96"/>
        <v/>
      </c>
      <c r="L381" s="10" t="str">
        <f t="shared" si="97"/>
        <v/>
      </c>
      <c r="M381" s="10" t="str">
        <f t="shared" si="98"/>
        <v/>
      </c>
      <c r="N381" s="10" t="str">
        <f t="shared" si="99"/>
        <v/>
      </c>
      <c r="O381" s="10" t="str">
        <f t="shared" si="100"/>
        <v/>
      </c>
      <c r="P381" s="10"/>
      <c r="Q381" s="11" t="str">
        <f t="shared" si="101"/>
        <v/>
      </c>
      <c r="R381" s="11" t="str">
        <f t="shared" si="102"/>
        <v/>
      </c>
      <c r="S381" s="11" t="str">
        <f t="shared" si="106"/>
        <v/>
      </c>
      <c r="T381" s="11" t="str">
        <f t="shared" si="107"/>
        <v/>
      </c>
    </row>
    <row r="382" spans="2:20" x14ac:dyDescent="0.25">
      <c r="M382" s="22"/>
    </row>
  </sheetData>
  <sheetProtection algorithmName="SHA-512" hashValue="0tkii5Fonco40o4tThT8ClKFN77/PR3rW1S8DFvbUsPrqqcYBHYJRxV/+kHrkhv4V/4JVpZqL8w3kObAcLfp+g==" saltValue="OvhJw723r+S8vTSkk7yrCw==" spinCount="100000" sheet="1"/>
  <mergeCells count="2">
    <mergeCell ref="B2:O5"/>
    <mergeCell ref="B7:O9"/>
  </mergeCells>
  <conditionalFormatting sqref="B22:O381">
    <cfRule type="expression" dxfId="3" priority="2">
      <formula>AND($B22&lt;&gt;"",MOD(ROW(),2)=0)</formula>
    </cfRule>
  </conditionalFormatting>
  <pageMargins left="0.7" right="0.7" top="0.75" bottom="0.75" header="0.3" footer="0.3"/>
  <pageSetup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5ACA-FCCF-4DA7-B98A-1ABB87F668E5}">
  <sheetPr codeName="shtBorrowerAmortSchedule">
    <pageSetUpPr fitToPage="1"/>
  </sheetPr>
  <dimension ref="B2:P381"/>
  <sheetViews>
    <sheetView showGridLines="0" workbookViewId="0">
      <selection activeCell="B2" sqref="B2:I5"/>
    </sheetView>
  </sheetViews>
  <sheetFormatPr defaultRowHeight="15" x14ac:dyDescent="0.25"/>
  <cols>
    <col min="1" max="1" width="9.140625" style="1"/>
    <col min="2" max="2" width="11.5703125" style="2" customWidth="1"/>
    <col min="3" max="3" width="9.140625" style="1"/>
    <col min="4" max="4" width="17.42578125" style="1" bestFit="1" customWidth="1"/>
    <col min="5" max="6" width="13.7109375" style="1" customWidth="1"/>
    <col min="7" max="7" width="17.28515625" style="1" customWidth="1"/>
    <col min="8" max="9" width="24.7109375" style="1" customWidth="1"/>
    <col min="10" max="10" width="13.7109375" style="1" customWidth="1"/>
    <col min="11" max="11" width="19.85546875" style="1" hidden="1" customWidth="1"/>
    <col min="12" max="14" width="19.85546875" style="1" customWidth="1"/>
    <col min="15" max="16" width="19.85546875" style="1" hidden="1" customWidth="1"/>
    <col min="17" max="16384" width="9.140625" style="1"/>
  </cols>
  <sheetData>
    <row r="2" spans="2:15" ht="15" customHeight="1" x14ac:dyDescent="0.25">
      <c r="B2" s="23" t="s">
        <v>25</v>
      </c>
      <c r="C2" s="23"/>
      <c r="D2" s="23"/>
      <c r="E2" s="23"/>
      <c r="F2" s="23"/>
      <c r="G2" s="23"/>
      <c r="H2" s="23"/>
      <c r="I2" s="23"/>
    </row>
    <row r="3" spans="2:15" ht="15" customHeight="1" x14ac:dyDescent="0.25">
      <c r="B3" s="23"/>
      <c r="C3" s="23"/>
      <c r="D3" s="23"/>
      <c r="E3" s="23"/>
      <c r="F3" s="23"/>
      <c r="G3" s="23"/>
      <c r="H3" s="23"/>
      <c r="I3" s="23"/>
    </row>
    <row r="4" spans="2:15" ht="15" customHeight="1" x14ac:dyDescent="0.25">
      <c r="B4" s="23"/>
      <c r="C4" s="23"/>
      <c r="D4" s="23"/>
      <c r="E4" s="23"/>
      <c r="F4" s="23"/>
      <c r="G4" s="23"/>
      <c r="H4" s="23"/>
      <c r="I4" s="23"/>
    </row>
    <row r="5" spans="2:15" ht="15" customHeight="1" x14ac:dyDescent="0.25">
      <c r="B5" s="23"/>
      <c r="C5" s="23"/>
      <c r="D5" s="23"/>
      <c r="E5" s="23"/>
      <c r="F5" s="23"/>
      <c r="G5" s="23"/>
      <c r="H5" s="23"/>
      <c r="I5" s="23"/>
    </row>
    <row r="6" spans="2:15" x14ac:dyDescent="0.25">
      <c r="I6" s="4" t="s">
        <v>36</v>
      </c>
      <c r="M6" s="3"/>
    </row>
    <row r="7" spans="2:15" ht="15" customHeight="1" x14ac:dyDescent="0.25">
      <c r="B7" s="24" t="s">
        <v>35</v>
      </c>
      <c r="C7" s="24"/>
      <c r="D7" s="24"/>
      <c r="E7" s="24"/>
      <c r="F7" s="24"/>
      <c r="G7" s="24"/>
      <c r="H7" s="24"/>
      <c r="I7" s="24"/>
      <c r="J7" s="25"/>
      <c r="K7" s="25"/>
      <c r="L7" s="25"/>
      <c r="M7" s="25"/>
      <c r="N7" s="25"/>
      <c r="O7" s="25"/>
    </row>
    <row r="8" spans="2:15" ht="15" customHeight="1" x14ac:dyDescent="0.25">
      <c r="B8" s="24"/>
      <c r="C8" s="24"/>
      <c r="D8" s="24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</row>
    <row r="9" spans="2:15" ht="15" customHeight="1" x14ac:dyDescent="0.25">
      <c r="B9" s="24"/>
      <c r="C9" s="24"/>
      <c r="D9" s="24"/>
      <c r="E9" s="24"/>
      <c r="F9" s="24"/>
      <c r="G9" s="24"/>
      <c r="H9" s="24"/>
      <c r="I9" s="24"/>
      <c r="J9" s="25"/>
      <c r="K9" s="25"/>
      <c r="L9" s="25"/>
      <c r="M9" s="25"/>
      <c r="N9" s="25"/>
      <c r="O9" s="25"/>
    </row>
    <row r="10" spans="2:15" x14ac:dyDescent="0.25">
      <c r="F10" s="4" t="str">
        <f>LoanTermLabel</f>
        <v>SBB Loan Term (in months)</v>
      </c>
      <c r="G10" s="3">
        <f>LoanTerm</f>
        <v>120</v>
      </c>
    </row>
    <row r="11" spans="2:15" x14ac:dyDescent="0.25">
      <c r="F11" s="4" t="str">
        <f>SBBPrincipalLabel</f>
        <v>SBB Principal</v>
      </c>
      <c r="G11" s="5" t="str">
        <f>"$"&amp;TEXT(SBBPrincipal,"#,###.00")</f>
        <v>$100,000.00</v>
      </c>
    </row>
    <row r="12" spans="2:15" x14ac:dyDescent="0.25">
      <c r="F12" s="4" t="str">
        <f>BorrowerMemberRateYr2Label</f>
        <v>Total Interest Rate on SBB Loan (in year 2)</v>
      </c>
      <c r="G12" s="6" t="str">
        <f>TEXT(MemberRateYr2,"0.00")&amp;"%"</f>
        <v>3.00%</v>
      </c>
    </row>
    <row r="13" spans="2:15" x14ac:dyDescent="0.25">
      <c r="F13" s="4" t="str">
        <f>TotalRateLabel</f>
        <v>Total Interest Rate on SBB Loan (Year 3 Onwards)</v>
      </c>
      <c r="G13" s="6" t="str">
        <f>TEXT(TotalRate,"0.00")&amp;"%"</f>
        <v>6.00%</v>
      </c>
    </row>
    <row r="14" spans="2:15" x14ac:dyDescent="0.25">
      <c r="F14" s="4" t="str">
        <f>LoanClosingDateLabel</f>
        <v>Loan Closing Date</v>
      </c>
      <c r="G14" s="5" t="str">
        <f>TEXT(LoanClosingDate,"mm/dd/yyyy")</f>
        <v>01/01/2020</v>
      </c>
    </row>
    <row r="15" spans="2:15" x14ac:dyDescent="0.25">
      <c r="F15" s="4" t="str">
        <f>PandIDeferralLabel</f>
        <v>No P&amp;I for first (in months)</v>
      </c>
      <c r="G15" s="5">
        <f>PandIDeferral</f>
        <v>12</v>
      </c>
    </row>
    <row r="16" spans="2:15" x14ac:dyDescent="0.25">
      <c r="F16" s="4" t="str">
        <f>PrincipalOnlyTermLabel</f>
        <v>Principal Only for the next (in months)</v>
      </c>
      <c r="G16" s="5">
        <f>PrincipalOnlyTerm</f>
        <v>12</v>
      </c>
    </row>
    <row r="17" spans="2:11" x14ac:dyDescent="0.25">
      <c r="F17" s="4" t="str">
        <f>EffectiveAmortizationTermLabel</f>
        <v>Effective Amortization Term</v>
      </c>
      <c r="G17" s="3">
        <f>EffectiveAmortizationTerm</f>
        <v>168</v>
      </c>
    </row>
    <row r="18" spans="2:11" x14ac:dyDescent="0.25">
      <c r="F18" s="3"/>
    </row>
    <row r="19" spans="2:11" x14ac:dyDescent="0.25">
      <c r="F19" s="3"/>
    </row>
    <row r="20" spans="2:11" x14ac:dyDescent="0.25">
      <c r="F20" s="3"/>
    </row>
    <row r="21" spans="2:11" s="9" customFormat="1" ht="30" x14ac:dyDescent="0.25">
      <c r="B21" s="7" t="s">
        <v>1</v>
      </c>
      <c r="C21" s="7" t="s">
        <v>0</v>
      </c>
      <c r="D21" s="7" t="s">
        <v>2</v>
      </c>
      <c r="E21" s="7" t="s">
        <v>3</v>
      </c>
      <c r="F21" s="7" t="s">
        <v>11</v>
      </c>
      <c r="G21" s="7" t="s">
        <v>7</v>
      </c>
      <c r="H21" s="7" t="s">
        <v>8</v>
      </c>
      <c r="I21" s="7" t="s">
        <v>9</v>
      </c>
      <c r="J21" s="1"/>
      <c r="K21" s="8" t="s">
        <v>12</v>
      </c>
    </row>
    <row r="22" spans="2:11" x14ac:dyDescent="0.25">
      <c r="B22" s="2">
        <f t="shared" ref="B22:B85" si="0">IF($C22&lt;&gt;"",EOMONTH(LoanClosingDate,$C22),"")</f>
        <v>43890</v>
      </c>
      <c r="C22" s="3">
        <f>BasePeriod+1</f>
        <v>1</v>
      </c>
      <c r="D22" s="10">
        <f>IF($C22&lt;&gt;"",SBBPrincipal,"")</f>
        <v>100000</v>
      </c>
      <c r="E22" s="6">
        <f t="shared" ref="E22:E85" si="1">IF($C22&lt;&gt;"",IF($C22=LoanTerm,$G21,IF($C22&gt;PandIDeferral,ROUND(PPMT(0,1,EffectiveAmortizationTerm,-SBBPrincipal),5),0)),"")</f>
        <v>0</v>
      </c>
      <c r="F22" s="6">
        <f t="shared" ref="F22:F85" si="2">IF($C22&lt;&gt;"",ROUND(IF($C22&gt;FHLBInterestDeferral,$D22*((TotalRate/100)/12),IF($C22&gt;PandIDeferral,$D22*((MemberRateYr2/100)/12),0)),4),"")</f>
        <v>0</v>
      </c>
      <c r="G22" s="6">
        <f>IF($C22&lt;&gt;"",ROUND($D22-$E22,4),"")</f>
        <v>100000</v>
      </c>
      <c r="H22" s="6">
        <f t="shared" ref="H22:H85" si="3">IF($C22&lt;&gt;"",$E22+$F22,"")</f>
        <v>0</v>
      </c>
      <c r="I22" s="10">
        <f t="shared" ref="I22:I85" si="4">IF($C22&lt;&gt;"",IF(OR(MOD($C22,12)=0,$C22=LoanTerm),$K22,0),"")</f>
        <v>0</v>
      </c>
      <c r="J22" s="10"/>
      <c r="K22" s="11">
        <f t="shared" ref="K22:K85" si="5">IF($C22&lt;&gt;"",IF(IFERROR(MOD($C21,12),0)=0,$H22,$K21+$H22),"")</f>
        <v>0</v>
      </c>
    </row>
    <row r="23" spans="2:11" x14ac:dyDescent="0.25">
      <c r="B23" s="2">
        <f t="shared" si="0"/>
        <v>43921</v>
      </c>
      <c r="C23" s="3">
        <f t="shared" ref="C23:C86" si="6">IF($C22&gt;=LoanTerm,"",$C22+1)</f>
        <v>2</v>
      </c>
      <c r="D23" s="10">
        <f t="shared" ref="D23:D86" si="7">IF($C23&lt;&gt;"",$G22,"")</f>
        <v>100000</v>
      </c>
      <c r="E23" s="6">
        <f t="shared" si="1"/>
        <v>0</v>
      </c>
      <c r="F23" s="6">
        <f t="shared" si="2"/>
        <v>0</v>
      </c>
      <c r="G23" s="6">
        <f t="shared" ref="G23:G86" si="8">IF($C23&lt;&gt;"",ROUND($D23-$E23,4),"")</f>
        <v>100000</v>
      </c>
      <c r="H23" s="6">
        <f t="shared" si="3"/>
        <v>0</v>
      </c>
      <c r="I23" s="10">
        <f t="shared" si="4"/>
        <v>0</v>
      </c>
      <c r="J23" s="10"/>
      <c r="K23" s="11">
        <f t="shared" si="5"/>
        <v>0</v>
      </c>
    </row>
    <row r="24" spans="2:11" x14ac:dyDescent="0.25">
      <c r="B24" s="2">
        <f t="shared" si="0"/>
        <v>43951</v>
      </c>
      <c r="C24" s="3">
        <f t="shared" si="6"/>
        <v>3</v>
      </c>
      <c r="D24" s="10">
        <f t="shared" si="7"/>
        <v>100000</v>
      </c>
      <c r="E24" s="6">
        <f t="shared" si="1"/>
        <v>0</v>
      </c>
      <c r="F24" s="6">
        <f t="shared" si="2"/>
        <v>0</v>
      </c>
      <c r="G24" s="6">
        <f t="shared" si="8"/>
        <v>100000</v>
      </c>
      <c r="H24" s="6">
        <f t="shared" si="3"/>
        <v>0</v>
      </c>
      <c r="I24" s="10">
        <f t="shared" si="4"/>
        <v>0</v>
      </c>
      <c r="J24" s="10"/>
      <c r="K24" s="11">
        <f t="shared" si="5"/>
        <v>0</v>
      </c>
    </row>
    <row r="25" spans="2:11" x14ac:dyDescent="0.25">
      <c r="B25" s="2">
        <f t="shared" si="0"/>
        <v>43982</v>
      </c>
      <c r="C25" s="3">
        <f t="shared" si="6"/>
        <v>4</v>
      </c>
      <c r="D25" s="10">
        <f t="shared" si="7"/>
        <v>100000</v>
      </c>
      <c r="E25" s="6">
        <f t="shared" si="1"/>
        <v>0</v>
      </c>
      <c r="F25" s="6">
        <f t="shared" si="2"/>
        <v>0</v>
      </c>
      <c r="G25" s="6">
        <f t="shared" si="8"/>
        <v>100000</v>
      </c>
      <c r="H25" s="6">
        <f t="shared" si="3"/>
        <v>0</v>
      </c>
      <c r="I25" s="10">
        <f t="shared" si="4"/>
        <v>0</v>
      </c>
      <c r="J25" s="10"/>
      <c r="K25" s="11">
        <f t="shared" si="5"/>
        <v>0</v>
      </c>
    </row>
    <row r="26" spans="2:11" x14ac:dyDescent="0.25">
      <c r="B26" s="2">
        <f t="shared" si="0"/>
        <v>44012</v>
      </c>
      <c r="C26" s="3">
        <f t="shared" si="6"/>
        <v>5</v>
      </c>
      <c r="D26" s="10">
        <f t="shared" si="7"/>
        <v>100000</v>
      </c>
      <c r="E26" s="6">
        <f t="shared" si="1"/>
        <v>0</v>
      </c>
      <c r="F26" s="6">
        <f t="shared" si="2"/>
        <v>0</v>
      </c>
      <c r="G26" s="6">
        <f t="shared" si="8"/>
        <v>100000</v>
      </c>
      <c r="H26" s="6">
        <f t="shared" si="3"/>
        <v>0</v>
      </c>
      <c r="I26" s="10">
        <f t="shared" si="4"/>
        <v>0</v>
      </c>
      <c r="J26" s="10"/>
      <c r="K26" s="11">
        <f t="shared" si="5"/>
        <v>0</v>
      </c>
    </row>
    <row r="27" spans="2:11" x14ac:dyDescent="0.25">
      <c r="B27" s="2">
        <f t="shared" si="0"/>
        <v>44043</v>
      </c>
      <c r="C27" s="3">
        <f t="shared" si="6"/>
        <v>6</v>
      </c>
      <c r="D27" s="10">
        <f t="shared" si="7"/>
        <v>100000</v>
      </c>
      <c r="E27" s="6">
        <f t="shared" si="1"/>
        <v>0</v>
      </c>
      <c r="F27" s="6">
        <f t="shared" si="2"/>
        <v>0</v>
      </c>
      <c r="G27" s="6">
        <f t="shared" si="8"/>
        <v>100000</v>
      </c>
      <c r="H27" s="6">
        <f t="shared" si="3"/>
        <v>0</v>
      </c>
      <c r="I27" s="10">
        <f t="shared" si="4"/>
        <v>0</v>
      </c>
      <c r="J27" s="10"/>
      <c r="K27" s="11">
        <f t="shared" si="5"/>
        <v>0</v>
      </c>
    </row>
    <row r="28" spans="2:11" x14ac:dyDescent="0.25">
      <c r="B28" s="2">
        <f t="shared" si="0"/>
        <v>44074</v>
      </c>
      <c r="C28" s="3">
        <f t="shared" si="6"/>
        <v>7</v>
      </c>
      <c r="D28" s="10">
        <f t="shared" si="7"/>
        <v>100000</v>
      </c>
      <c r="E28" s="6">
        <f t="shared" si="1"/>
        <v>0</v>
      </c>
      <c r="F28" s="6">
        <f t="shared" si="2"/>
        <v>0</v>
      </c>
      <c r="G28" s="6">
        <f t="shared" si="8"/>
        <v>100000</v>
      </c>
      <c r="H28" s="6">
        <f t="shared" si="3"/>
        <v>0</v>
      </c>
      <c r="I28" s="10">
        <f t="shared" si="4"/>
        <v>0</v>
      </c>
      <c r="J28" s="10"/>
      <c r="K28" s="11">
        <f t="shared" si="5"/>
        <v>0</v>
      </c>
    </row>
    <row r="29" spans="2:11" x14ac:dyDescent="0.25">
      <c r="B29" s="2">
        <f t="shared" si="0"/>
        <v>44104</v>
      </c>
      <c r="C29" s="3">
        <f t="shared" si="6"/>
        <v>8</v>
      </c>
      <c r="D29" s="10">
        <f t="shared" si="7"/>
        <v>100000</v>
      </c>
      <c r="E29" s="6">
        <f t="shared" si="1"/>
        <v>0</v>
      </c>
      <c r="F29" s="6">
        <f t="shared" si="2"/>
        <v>0</v>
      </c>
      <c r="G29" s="6">
        <f t="shared" si="8"/>
        <v>100000</v>
      </c>
      <c r="H29" s="6">
        <f t="shared" si="3"/>
        <v>0</v>
      </c>
      <c r="I29" s="10">
        <f t="shared" si="4"/>
        <v>0</v>
      </c>
      <c r="J29" s="10"/>
      <c r="K29" s="11">
        <f t="shared" si="5"/>
        <v>0</v>
      </c>
    </row>
    <row r="30" spans="2:11" x14ac:dyDescent="0.25">
      <c r="B30" s="2">
        <f t="shared" si="0"/>
        <v>44135</v>
      </c>
      <c r="C30" s="3">
        <f t="shared" si="6"/>
        <v>9</v>
      </c>
      <c r="D30" s="10">
        <f t="shared" si="7"/>
        <v>100000</v>
      </c>
      <c r="E30" s="6">
        <f t="shared" si="1"/>
        <v>0</v>
      </c>
      <c r="F30" s="6">
        <f t="shared" si="2"/>
        <v>0</v>
      </c>
      <c r="G30" s="6">
        <f t="shared" si="8"/>
        <v>100000</v>
      </c>
      <c r="H30" s="6">
        <f t="shared" si="3"/>
        <v>0</v>
      </c>
      <c r="I30" s="10">
        <f t="shared" si="4"/>
        <v>0</v>
      </c>
      <c r="J30" s="10"/>
      <c r="K30" s="11">
        <f t="shared" si="5"/>
        <v>0</v>
      </c>
    </row>
    <row r="31" spans="2:11" x14ac:dyDescent="0.25">
      <c r="B31" s="2">
        <f t="shared" si="0"/>
        <v>44165</v>
      </c>
      <c r="C31" s="3">
        <f t="shared" si="6"/>
        <v>10</v>
      </c>
      <c r="D31" s="10">
        <f t="shared" si="7"/>
        <v>100000</v>
      </c>
      <c r="E31" s="6">
        <f t="shared" si="1"/>
        <v>0</v>
      </c>
      <c r="F31" s="6">
        <f t="shared" si="2"/>
        <v>0</v>
      </c>
      <c r="G31" s="6">
        <f t="shared" si="8"/>
        <v>100000</v>
      </c>
      <c r="H31" s="6">
        <f t="shared" si="3"/>
        <v>0</v>
      </c>
      <c r="I31" s="10">
        <f t="shared" si="4"/>
        <v>0</v>
      </c>
      <c r="J31" s="10"/>
      <c r="K31" s="11">
        <f t="shared" si="5"/>
        <v>0</v>
      </c>
    </row>
    <row r="32" spans="2:11" x14ac:dyDescent="0.25">
      <c r="B32" s="2">
        <f t="shared" si="0"/>
        <v>44196</v>
      </c>
      <c r="C32" s="3">
        <f t="shared" si="6"/>
        <v>11</v>
      </c>
      <c r="D32" s="10">
        <f t="shared" si="7"/>
        <v>100000</v>
      </c>
      <c r="E32" s="6">
        <f t="shared" si="1"/>
        <v>0</v>
      </c>
      <c r="F32" s="6">
        <f t="shared" si="2"/>
        <v>0</v>
      </c>
      <c r="G32" s="6">
        <f t="shared" si="8"/>
        <v>100000</v>
      </c>
      <c r="H32" s="6">
        <f t="shared" si="3"/>
        <v>0</v>
      </c>
      <c r="I32" s="10">
        <f t="shared" si="4"/>
        <v>0</v>
      </c>
      <c r="J32" s="10"/>
      <c r="K32" s="11">
        <f t="shared" si="5"/>
        <v>0</v>
      </c>
    </row>
    <row r="33" spans="2:11" x14ac:dyDescent="0.25">
      <c r="B33" s="2">
        <f t="shared" si="0"/>
        <v>44227</v>
      </c>
      <c r="C33" s="3">
        <f t="shared" si="6"/>
        <v>12</v>
      </c>
      <c r="D33" s="10">
        <f t="shared" si="7"/>
        <v>100000</v>
      </c>
      <c r="E33" s="6">
        <f t="shared" si="1"/>
        <v>0</v>
      </c>
      <c r="F33" s="6">
        <f t="shared" si="2"/>
        <v>0</v>
      </c>
      <c r="G33" s="6">
        <f t="shared" si="8"/>
        <v>100000</v>
      </c>
      <c r="H33" s="6">
        <f t="shared" si="3"/>
        <v>0</v>
      </c>
      <c r="I33" s="10">
        <f t="shared" si="4"/>
        <v>0</v>
      </c>
      <c r="J33" s="10"/>
      <c r="K33" s="11">
        <f t="shared" si="5"/>
        <v>0</v>
      </c>
    </row>
    <row r="34" spans="2:11" x14ac:dyDescent="0.25">
      <c r="B34" s="2">
        <f t="shared" si="0"/>
        <v>44255</v>
      </c>
      <c r="C34" s="3">
        <f t="shared" si="6"/>
        <v>13</v>
      </c>
      <c r="D34" s="10">
        <f t="shared" si="7"/>
        <v>100000</v>
      </c>
      <c r="E34" s="6">
        <f t="shared" si="1"/>
        <v>595.23810000000003</v>
      </c>
      <c r="F34" s="6">
        <f t="shared" si="2"/>
        <v>250</v>
      </c>
      <c r="G34" s="6">
        <f t="shared" si="8"/>
        <v>99404.761899999998</v>
      </c>
      <c r="H34" s="6">
        <f t="shared" si="3"/>
        <v>845.23810000000003</v>
      </c>
      <c r="I34" s="10">
        <f t="shared" si="4"/>
        <v>0</v>
      </c>
      <c r="J34" s="10"/>
      <c r="K34" s="11">
        <f t="shared" si="5"/>
        <v>845.23810000000003</v>
      </c>
    </row>
    <row r="35" spans="2:11" x14ac:dyDescent="0.25">
      <c r="B35" s="2">
        <f t="shared" si="0"/>
        <v>44286</v>
      </c>
      <c r="C35" s="3">
        <f t="shared" si="6"/>
        <v>14</v>
      </c>
      <c r="D35" s="10">
        <f t="shared" si="7"/>
        <v>99404.761899999998</v>
      </c>
      <c r="E35" s="6">
        <f t="shared" si="1"/>
        <v>595.23810000000003</v>
      </c>
      <c r="F35" s="6">
        <f t="shared" si="2"/>
        <v>248.5119</v>
      </c>
      <c r="G35" s="6">
        <f t="shared" si="8"/>
        <v>98809.523799999995</v>
      </c>
      <c r="H35" s="6">
        <f t="shared" si="3"/>
        <v>843.75</v>
      </c>
      <c r="I35" s="10">
        <f t="shared" si="4"/>
        <v>0</v>
      </c>
      <c r="J35" s="10"/>
      <c r="K35" s="11">
        <f t="shared" si="5"/>
        <v>1688.9881</v>
      </c>
    </row>
    <row r="36" spans="2:11" x14ac:dyDescent="0.25">
      <c r="B36" s="2">
        <f t="shared" si="0"/>
        <v>44316</v>
      </c>
      <c r="C36" s="3">
        <f t="shared" si="6"/>
        <v>15</v>
      </c>
      <c r="D36" s="10">
        <f t="shared" si="7"/>
        <v>98809.523799999995</v>
      </c>
      <c r="E36" s="6">
        <f t="shared" si="1"/>
        <v>595.23810000000003</v>
      </c>
      <c r="F36" s="6">
        <f t="shared" si="2"/>
        <v>247.02379999999999</v>
      </c>
      <c r="G36" s="6">
        <f t="shared" si="8"/>
        <v>98214.285699999993</v>
      </c>
      <c r="H36" s="6">
        <f t="shared" si="3"/>
        <v>842.26189999999997</v>
      </c>
      <c r="I36" s="10">
        <f t="shared" si="4"/>
        <v>0</v>
      </c>
      <c r="J36" s="10"/>
      <c r="K36" s="11">
        <f t="shared" si="5"/>
        <v>2531.25</v>
      </c>
    </row>
    <row r="37" spans="2:11" x14ac:dyDescent="0.25">
      <c r="B37" s="2">
        <f t="shared" si="0"/>
        <v>44347</v>
      </c>
      <c r="C37" s="3">
        <f t="shared" si="6"/>
        <v>16</v>
      </c>
      <c r="D37" s="10">
        <f t="shared" si="7"/>
        <v>98214.285699999993</v>
      </c>
      <c r="E37" s="6">
        <f t="shared" si="1"/>
        <v>595.23810000000003</v>
      </c>
      <c r="F37" s="6">
        <f t="shared" si="2"/>
        <v>245.53569999999999</v>
      </c>
      <c r="G37" s="6">
        <f t="shared" si="8"/>
        <v>97619.047600000005</v>
      </c>
      <c r="H37" s="6">
        <f t="shared" si="3"/>
        <v>840.77380000000005</v>
      </c>
      <c r="I37" s="10">
        <f t="shared" si="4"/>
        <v>0</v>
      </c>
      <c r="J37" s="10"/>
      <c r="K37" s="11">
        <f t="shared" si="5"/>
        <v>3372.0237999999999</v>
      </c>
    </row>
    <row r="38" spans="2:11" x14ac:dyDescent="0.25">
      <c r="B38" s="2">
        <f t="shared" si="0"/>
        <v>44377</v>
      </c>
      <c r="C38" s="3">
        <f t="shared" si="6"/>
        <v>17</v>
      </c>
      <c r="D38" s="10">
        <f t="shared" si="7"/>
        <v>97619.047600000005</v>
      </c>
      <c r="E38" s="6">
        <f t="shared" si="1"/>
        <v>595.23810000000003</v>
      </c>
      <c r="F38" s="6">
        <f t="shared" si="2"/>
        <v>244.04759999999999</v>
      </c>
      <c r="G38" s="6">
        <f t="shared" si="8"/>
        <v>97023.809500000003</v>
      </c>
      <c r="H38" s="6">
        <f t="shared" si="3"/>
        <v>839.28570000000002</v>
      </c>
      <c r="I38" s="10">
        <f t="shared" si="4"/>
        <v>0</v>
      </c>
      <c r="J38" s="10"/>
      <c r="K38" s="11">
        <f t="shared" si="5"/>
        <v>4211.3095000000003</v>
      </c>
    </row>
    <row r="39" spans="2:11" x14ac:dyDescent="0.25">
      <c r="B39" s="2">
        <f t="shared" si="0"/>
        <v>44408</v>
      </c>
      <c r="C39" s="3">
        <f t="shared" si="6"/>
        <v>18</v>
      </c>
      <c r="D39" s="10">
        <f t="shared" si="7"/>
        <v>97023.809500000003</v>
      </c>
      <c r="E39" s="6">
        <f t="shared" si="1"/>
        <v>595.23810000000003</v>
      </c>
      <c r="F39" s="6">
        <f t="shared" si="2"/>
        <v>242.55950000000001</v>
      </c>
      <c r="G39" s="6">
        <f t="shared" si="8"/>
        <v>96428.571400000001</v>
      </c>
      <c r="H39" s="6">
        <f t="shared" si="3"/>
        <v>837.7976000000001</v>
      </c>
      <c r="I39" s="10">
        <f t="shared" si="4"/>
        <v>0</v>
      </c>
      <c r="J39" s="10"/>
      <c r="K39" s="11">
        <f t="shared" si="5"/>
        <v>5049.1071000000002</v>
      </c>
    </row>
    <row r="40" spans="2:11" x14ac:dyDescent="0.25">
      <c r="B40" s="2">
        <f t="shared" si="0"/>
        <v>44439</v>
      </c>
      <c r="C40" s="3">
        <f t="shared" si="6"/>
        <v>19</v>
      </c>
      <c r="D40" s="10">
        <f t="shared" si="7"/>
        <v>96428.571400000001</v>
      </c>
      <c r="E40" s="6">
        <f t="shared" si="1"/>
        <v>595.23810000000003</v>
      </c>
      <c r="F40" s="6">
        <f t="shared" si="2"/>
        <v>241.07140000000001</v>
      </c>
      <c r="G40" s="6">
        <f t="shared" si="8"/>
        <v>95833.333299999998</v>
      </c>
      <c r="H40" s="6">
        <f t="shared" si="3"/>
        <v>836.30950000000007</v>
      </c>
      <c r="I40" s="10">
        <f t="shared" si="4"/>
        <v>0</v>
      </c>
      <c r="J40" s="10"/>
      <c r="K40" s="11">
        <f t="shared" si="5"/>
        <v>5885.4166000000005</v>
      </c>
    </row>
    <row r="41" spans="2:11" x14ac:dyDescent="0.25">
      <c r="B41" s="2">
        <f t="shared" si="0"/>
        <v>44469</v>
      </c>
      <c r="C41" s="3">
        <f t="shared" si="6"/>
        <v>20</v>
      </c>
      <c r="D41" s="10">
        <f t="shared" si="7"/>
        <v>95833.333299999998</v>
      </c>
      <c r="E41" s="6">
        <f t="shared" si="1"/>
        <v>595.23810000000003</v>
      </c>
      <c r="F41" s="6">
        <f t="shared" si="2"/>
        <v>239.58330000000001</v>
      </c>
      <c r="G41" s="6">
        <f t="shared" si="8"/>
        <v>95238.095199999996</v>
      </c>
      <c r="H41" s="6">
        <f t="shared" si="3"/>
        <v>834.82140000000004</v>
      </c>
      <c r="I41" s="10">
        <f t="shared" si="4"/>
        <v>0</v>
      </c>
      <c r="J41" s="10"/>
      <c r="K41" s="11">
        <f t="shared" si="5"/>
        <v>6720.2380000000003</v>
      </c>
    </row>
    <row r="42" spans="2:11" x14ac:dyDescent="0.25">
      <c r="B42" s="2">
        <f t="shared" si="0"/>
        <v>44500</v>
      </c>
      <c r="C42" s="3">
        <f t="shared" si="6"/>
        <v>21</v>
      </c>
      <c r="D42" s="10">
        <f t="shared" si="7"/>
        <v>95238.095199999996</v>
      </c>
      <c r="E42" s="6">
        <f t="shared" si="1"/>
        <v>595.23810000000003</v>
      </c>
      <c r="F42" s="6">
        <f t="shared" si="2"/>
        <v>238.09520000000001</v>
      </c>
      <c r="G42" s="6">
        <f t="shared" si="8"/>
        <v>94642.857099999994</v>
      </c>
      <c r="H42" s="6">
        <f t="shared" si="3"/>
        <v>833.33330000000001</v>
      </c>
      <c r="I42" s="10">
        <f t="shared" si="4"/>
        <v>0</v>
      </c>
      <c r="J42" s="10"/>
      <c r="K42" s="11">
        <f t="shared" si="5"/>
        <v>7553.5713000000005</v>
      </c>
    </row>
    <row r="43" spans="2:11" x14ac:dyDescent="0.25">
      <c r="B43" s="2">
        <f t="shared" si="0"/>
        <v>44530</v>
      </c>
      <c r="C43" s="3">
        <f t="shared" si="6"/>
        <v>22</v>
      </c>
      <c r="D43" s="10">
        <f t="shared" si="7"/>
        <v>94642.857099999994</v>
      </c>
      <c r="E43" s="6">
        <f t="shared" si="1"/>
        <v>595.23810000000003</v>
      </c>
      <c r="F43" s="6">
        <f t="shared" si="2"/>
        <v>236.6071</v>
      </c>
      <c r="G43" s="6">
        <f t="shared" si="8"/>
        <v>94047.619000000006</v>
      </c>
      <c r="H43" s="6">
        <f t="shared" si="3"/>
        <v>831.84519999999998</v>
      </c>
      <c r="I43" s="10">
        <f t="shared" si="4"/>
        <v>0</v>
      </c>
      <c r="J43" s="10"/>
      <c r="K43" s="11">
        <f t="shared" si="5"/>
        <v>8385.4165000000012</v>
      </c>
    </row>
    <row r="44" spans="2:11" x14ac:dyDescent="0.25">
      <c r="B44" s="2">
        <f t="shared" si="0"/>
        <v>44561</v>
      </c>
      <c r="C44" s="3">
        <f t="shared" si="6"/>
        <v>23</v>
      </c>
      <c r="D44" s="10">
        <f t="shared" si="7"/>
        <v>94047.619000000006</v>
      </c>
      <c r="E44" s="6">
        <f t="shared" si="1"/>
        <v>595.23810000000003</v>
      </c>
      <c r="F44" s="6">
        <f t="shared" si="2"/>
        <v>235.119</v>
      </c>
      <c r="G44" s="6">
        <f t="shared" si="8"/>
        <v>93452.380900000004</v>
      </c>
      <c r="H44" s="6">
        <f t="shared" si="3"/>
        <v>830.35710000000006</v>
      </c>
      <c r="I44" s="10">
        <f t="shared" si="4"/>
        <v>0</v>
      </c>
      <c r="J44" s="10"/>
      <c r="K44" s="11">
        <f t="shared" si="5"/>
        <v>9215.7736000000004</v>
      </c>
    </row>
    <row r="45" spans="2:11" x14ac:dyDescent="0.25">
      <c r="B45" s="2">
        <f t="shared" si="0"/>
        <v>44592</v>
      </c>
      <c r="C45" s="3">
        <f t="shared" si="6"/>
        <v>24</v>
      </c>
      <c r="D45" s="10">
        <f t="shared" si="7"/>
        <v>93452.380900000004</v>
      </c>
      <c r="E45" s="6">
        <f t="shared" si="1"/>
        <v>595.23810000000003</v>
      </c>
      <c r="F45" s="6">
        <f t="shared" si="2"/>
        <v>233.631</v>
      </c>
      <c r="G45" s="6">
        <f t="shared" si="8"/>
        <v>92857.142800000001</v>
      </c>
      <c r="H45" s="6">
        <f t="shared" si="3"/>
        <v>828.8691</v>
      </c>
      <c r="I45" s="10">
        <f t="shared" si="4"/>
        <v>10044.6427</v>
      </c>
      <c r="J45" s="10"/>
      <c r="K45" s="11">
        <f t="shared" si="5"/>
        <v>10044.6427</v>
      </c>
    </row>
    <row r="46" spans="2:11" x14ac:dyDescent="0.25">
      <c r="B46" s="2">
        <f t="shared" si="0"/>
        <v>44620</v>
      </c>
      <c r="C46" s="3">
        <f t="shared" si="6"/>
        <v>25</v>
      </c>
      <c r="D46" s="10">
        <f t="shared" si="7"/>
        <v>92857.142800000001</v>
      </c>
      <c r="E46" s="6">
        <f t="shared" si="1"/>
        <v>595.23810000000003</v>
      </c>
      <c r="F46" s="6">
        <f t="shared" si="2"/>
        <v>464.28570000000002</v>
      </c>
      <c r="G46" s="6">
        <f t="shared" si="8"/>
        <v>92261.904699999999</v>
      </c>
      <c r="H46" s="6">
        <f t="shared" si="3"/>
        <v>1059.5237999999999</v>
      </c>
      <c r="I46" s="10">
        <f t="shared" si="4"/>
        <v>0</v>
      </c>
      <c r="J46" s="10"/>
      <c r="K46" s="11">
        <f t="shared" si="5"/>
        <v>1059.5237999999999</v>
      </c>
    </row>
    <row r="47" spans="2:11" x14ac:dyDescent="0.25">
      <c r="B47" s="2">
        <f t="shared" si="0"/>
        <v>44651</v>
      </c>
      <c r="C47" s="3">
        <f t="shared" si="6"/>
        <v>26</v>
      </c>
      <c r="D47" s="10">
        <f t="shared" si="7"/>
        <v>92261.904699999999</v>
      </c>
      <c r="E47" s="6">
        <f t="shared" si="1"/>
        <v>595.23810000000003</v>
      </c>
      <c r="F47" s="6">
        <f t="shared" si="2"/>
        <v>461.30950000000001</v>
      </c>
      <c r="G47" s="6">
        <f t="shared" si="8"/>
        <v>91666.666599999997</v>
      </c>
      <c r="H47" s="6">
        <f t="shared" si="3"/>
        <v>1056.5476000000001</v>
      </c>
      <c r="I47" s="10">
        <f t="shared" si="4"/>
        <v>0</v>
      </c>
      <c r="J47" s="10"/>
      <c r="K47" s="11">
        <f t="shared" si="5"/>
        <v>2116.0713999999998</v>
      </c>
    </row>
    <row r="48" spans="2:11" x14ac:dyDescent="0.25">
      <c r="B48" s="2">
        <f t="shared" si="0"/>
        <v>44681</v>
      </c>
      <c r="C48" s="3">
        <f t="shared" si="6"/>
        <v>27</v>
      </c>
      <c r="D48" s="10">
        <f t="shared" si="7"/>
        <v>91666.666599999997</v>
      </c>
      <c r="E48" s="6">
        <f t="shared" si="1"/>
        <v>595.23810000000003</v>
      </c>
      <c r="F48" s="6">
        <f t="shared" si="2"/>
        <v>458.33330000000001</v>
      </c>
      <c r="G48" s="6">
        <f t="shared" si="8"/>
        <v>91071.428499999995</v>
      </c>
      <c r="H48" s="6">
        <f t="shared" si="3"/>
        <v>1053.5714</v>
      </c>
      <c r="I48" s="10">
        <f t="shared" si="4"/>
        <v>0</v>
      </c>
      <c r="J48" s="10"/>
      <c r="K48" s="11">
        <f t="shared" si="5"/>
        <v>3169.6427999999996</v>
      </c>
    </row>
    <row r="49" spans="2:11" x14ac:dyDescent="0.25">
      <c r="B49" s="2">
        <f t="shared" si="0"/>
        <v>44712</v>
      </c>
      <c r="C49" s="3">
        <f t="shared" si="6"/>
        <v>28</v>
      </c>
      <c r="D49" s="10">
        <f t="shared" si="7"/>
        <v>91071.428499999995</v>
      </c>
      <c r="E49" s="6">
        <f t="shared" si="1"/>
        <v>595.23810000000003</v>
      </c>
      <c r="F49" s="6">
        <f t="shared" si="2"/>
        <v>455.3571</v>
      </c>
      <c r="G49" s="6">
        <f t="shared" si="8"/>
        <v>90476.190400000007</v>
      </c>
      <c r="H49" s="6">
        <f t="shared" si="3"/>
        <v>1050.5952</v>
      </c>
      <c r="I49" s="10">
        <f t="shared" si="4"/>
        <v>0</v>
      </c>
      <c r="J49" s="10"/>
      <c r="K49" s="11">
        <f t="shared" si="5"/>
        <v>4220.2379999999994</v>
      </c>
    </row>
    <row r="50" spans="2:11" x14ac:dyDescent="0.25">
      <c r="B50" s="2">
        <f t="shared" si="0"/>
        <v>44742</v>
      </c>
      <c r="C50" s="3">
        <f t="shared" si="6"/>
        <v>29</v>
      </c>
      <c r="D50" s="10">
        <f t="shared" si="7"/>
        <v>90476.190400000007</v>
      </c>
      <c r="E50" s="6">
        <f t="shared" si="1"/>
        <v>595.23810000000003</v>
      </c>
      <c r="F50" s="6">
        <f t="shared" si="2"/>
        <v>452.38099999999997</v>
      </c>
      <c r="G50" s="6">
        <f t="shared" si="8"/>
        <v>89880.952300000004</v>
      </c>
      <c r="H50" s="6">
        <f t="shared" si="3"/>
        <v>1047.6190999999999</v>
      </c>
      <c r="I50" s="10">
        <f t="shared" si="4"/>
        <v>0</v>
      </c>
      <c r="J50" s="10"/>
      <c r="K50" s="11">
        <f t="shared" si="5"/>
        <v>5267.8570999999993</v>
      </c>
    </row>
    <row r="51" spans="2:11" x14ac:dyDescent="0.25">
      <c r="B51" s="2">
        <f t="shared" si="0"/>
        <v>44773</v>
      </c>
      <c r="C51" s="3">
        <f t="shared" si="6"/>
        <v>30</v>
      </c>
      <c r="D51" s="10">
        <f t="shared" si="7"/>
        <v>89880.952300000004</v>
      </c>
      <c r="E51" s="6">
        <f t="shared" si="1"/>
        <v>595.23810000000003</v>
      </c>
      <c r="F51" s="6">
        <f t="shared" si="2"/>
        <v>449.40480000000002</v>
      </c>
      <c r="G51" s="6">
        <f t="shared" si="8"/>
        <v>89285.714200000002</v>
      </c>
      <c r="H51" s="6">
        <f t="shared" si="3"/>
        <v>1044.6429000000001</v>
      </c>
      <c r="I51" s="10">
        <f t="shared" si="4"/>
        <v>0</v>
      </c>
      <c r="J51" s="10"/>
      <c r="K51" s="11">
        <f t="shared" si="5"/>
        <v>6312.4999999999991</v>
      </c>
    </row>
    <row r="52" spans="2:11" x14ac:dyDescent="0.25">
      <c r="B52" s="2">
        <f t="shared" si="0"/>
        <v>44804</v>
      </c>
      <c r="C52" s="3">
        <f t="shared" si="6"/>
        <v>31</v>
      </c>
      <c r="D52" s="10">
        <f t="shared" si="7"/>
        <v>89285.714200000002</v>
      </c>
      <c r="E52" s="6">
        <f t="shared" si="1"/>
        <v>595.23810000000003</v>
      </c>
      <c r="F52" s="6">
        <f t="shared" si="2"/>
        <v>446.42860000000002</v>
      </c>
      <c r="G52" s="6">
        <f t="shared" si="8"/>
        <v>88690.4761</v>
      </c>
      <c r="H52" s="6">
        <f t="shared" si="3"/>
        <v>1041.6667</v>
      </c>
      <c r="I52" s="10">
        <f t="shared" si="4"/>
        <v>0</v>
      </c>
      <c r="J52" s="10"/>
      <c r="K52" s="11">
        <f t="shared" si="5"/>
        <v>7354.1666999999989</v>
      </c>
    </row>
    <row r="53" spans="2:11" x14ac:dyDescent="0.25">
      <c r="B53" s="2">
        <f t="shared" si="0"/>
        <v>44834</v>
      </c>
      <c r="C53" s="3">
        <f t="shared" si="6"/>
        <v>32</v>
      </c>
      <c r="D53" s="10">
        <f t="shared" si="7"/>
        <v>88690.4761</v>
      </c>
      <c r="E53" s="6">
        <f t="shared" si="1"/>
        <v>595.23810000000003</v>
      </c>
      <c r="F53" s="6">
        <f t="shared" si="2"/>
        <v>443.45240000000001</v>
      </c>
      <c r="G53" s="6">
        <f t="shared" si="8"/>
        <v>88095.237999999998</v>
      </c>
      <c r="H53" s="6">
        <f t="shared" si="3"/>
        <v>1038.6905000000002</v>
      </c>
      <c r="I53" s="10">
        <f t="shared" si="4"/>
        <v>0</v>
      </c>
      <c r="J53" s="10"/>
      <c r="K53" s="11">
        <f t="shared" si="5"/>
        <v>8392.8571999999986</v>
      </c>
    </row>
    <row r="54" spans="2:11" x14ac:dyDescent="0.25">
      <c r="B54" s="2">
        <f t="shared" si="0"/>
        <v>44865</v>
      </c>
      <c r="C54" s="3">
        <f t="shared" si="6"/>
        <v>33</v>
      </c>
      <c r="D54" s="10">
        <f t="shared" si="7"/>
        <v>88095.237999999998</v>
      </c>
      <c r="E54" s="6">
        <f t="shared" si="1"/>
        <v>595.23810000000003</v>
      </c>
      <c r="F54" s="6">
        <f t="shared" si="2"/>
        <v>440.47620000000001</v>
      </c>
      <c r="G54" s="6">
        <f t="shared" si="8"/>
        <v>87499.999899999995</v>
      </c>
      <c r="H54" s="6">
        <f t="shared" si="3"/>
        <v>1035.7143000000001</v>
      </c>
      <c r="I54" s="10">
        <f t="shared" si="4"/>
        <v>0</v>
      </c>
      <c r="J54" s="10"/>
      <c r="K54" s="11">
        <f t="shared" si="5"/>
        <v>9428.5714999999982</v>
      </c>
    </row>
    <row r="55" spans="2:11" x14ac:dyDescent="0.25">
      <c r="B55" s="2">
        <f t="shared" si="0"/>
        <v>44895</v>
      </c>
      <c r="C55" s="3">
        <f t="shared" si="6"/>
        <v>34</v>
      </c>
      <c r="D55" s="10">
        <f t="shared" si="7"/>
        <v>87499.999899999995</v>
      </c>
      <c r="E55" s="6">
        <f t="shared" si="1"/>
        <v>595.23810000000003</v>
      </c>
      <c r="F55" s="6">
        <f t="shared" si="2"/>
        <v>437.5</v>
      </c>
      <c r="G55" s="6">
        <f t="shared" si="8"/>
        <v>86904.761799999993</v>
      </c>
      <c r="H55" s="6">
        <f t="shared" si="3"/>
        <v>1032.7381</v>
      </c>
      <c r="I55" s="10">
        <f t="shared" si="4"/>
        <v>0</v>
      </c>
      <c r="J55" s="10"/>
      <c r="K55" s="11">
        <f t="shared" si="5"/>
        <v>10461.309599999999</v>
      </c>
    </row>
    <row r="56" spans="2:11" x14ac:dyDescent="0.25">
      <c r="B56" s="2">
        <f t="shared" si="0"/>
        <v>44926</v>
      </c>
      <c r="C56" s="3">
        <f t="shared" si="6"/>
        <v>35</v>
      </c>
      <c r="D56" s="10">
        <f t="shared" si="7"/>
        <v>86904.761799999993</v>
      </c>
      <c r="E56" s="6">
        <f t="shared" si="1"/>
        <v>595.23810000000003</v>
      </c>
      <c r="F56" s="6">
        <f t="shared" si="2"/>
        <v>434.52379999999999</v>
      </c>
      <c r="G56" s="6">
        <f t="shared" si="8"/>
        <v>86309.523700000005</v>
      </c>
      <c r="H56" s="6">
        <f t="shared" si="3"/>
        <v>1029.7619</v>
      </c>
      <c r="I56" s="10">
        <f t="shared" si="4"/>
        <v>0</v>
      </c>
      <c r="J56" s="10"/>
      <c r="K56" s="11">
        <f t="shared" si="5"/>
        <v>11491.071499999998</v>
      </c>
    </row>
    <row r="57" spans="2:11" x14ac:dyDescent="0.25">
      <c r="B57" s="2">
        <f t="shared" si="0"/>
        <v>44957</v>
      </c>
      <c r="C57" s="3">
        <f t="shared" si="6"/>
        <v>36</v>
      </c>
      <c r="D57" s="10">
        <f t="shared" si="7"/>
        <v>86309.523700000005</v>
      </c>
      <c r="E57" s="6">
        <f t="shared" si="1"/>
        <v>595.23810000000003</v>
      </c>
      <c r="F57" s="6">
        <f t="shared" si="2"/>
        <v>431.54759999999999</v>
      </c>
      <c r="G57" s="6">
        <f t="shared" si="8"/>
        <v>85714.285600000003</v>
      </c>
      <c r="H57" s="6">
        <f t="shared" si="3"/>
        <v>1026.7856999999999</v>
      </c>
      <c r="I57" s="10">
        <f t="shared" si="4"/>
        <v>12517.857199999999</v>
      </c>
      <c r="J57" s="10"/>
      <c r="K57" s="11">
        <f t="shared" si="5"/>
        <v>12517.857199999999</v>
      </c>
    </row>
    <row r="58" spans="2:11" x14ac:dyDescent="0.25">
      <c r="B58" s="2">
        <f t="shared" si="0"/>
        <v>44985</v>
      </c>
      <c r="C58" s="3">
        <f t="shared" si="6"/>
        <v>37</v>
      </c>
      <c r="D58" s="10">
        <f t="shared" si="7"/>
        <v>85714.285600000003</v>
      </c>
      <c r="E58" s="6">
        <f t="shared" si="1"/>
        <v>595.23810000000003</v>
      </c>
      <c r="F58" s="6">
        <f t="shared" si="2"/>
        <v>428.57139999999998</v>
      </c>
      <c r="G58" s="6">
        <f t="shared" si="8"/>
        <v>85119.047500000001</v>
      </c>
      <c r="H58" s="6">
        <f t="shared" si="3"/>
        <v>1023.8095000000001</v>
      </c>
      <c r="I58" s="10">
        <f t="shared" si="4"/>
        <v>0</v>
      </c>
      <c r="J58" s="10"/>
      <c r="K58" s="11">
        <f t="shared" si="5"/>
        <v>1023.8095000000001</v>
      </c>
    </row>
    <row r="59" spans="2:11" x14ac:dyDescent="0.25">
      <c r="B59" s="2">
        <f t="shared" si="0"/>
        <v>45016</v>
      </c>
      <c r="C59" s="3">
        <f t="shared" si="6"/>
        <v>38</v>
      </c>
      <c r="D59" s="10">
        <f t="shared" si="7"/>
        <v>85119.047500000001</v>
      </c>
      <c r="E59" s="6">
        <f t="shared" si="1"/>
        <v>595.23810000000003</v>
      </c>
      <c r="F59" s="6">
        <f t="shared" si="2"/>
        <v>425.59519999999998</v>
      </c>
      <c r="G59" s="6">
        <f t="shared" si="8"/>
        <v>84523.809399999998</v>
      </c>
      <c r="H59" s="6">
        <f t="shared" si="3"/>
        <v>1020.8333</v>
      </c>
      <c r="I59" s="10">
        <f t="shared" si="4"/>
        <v>0</v>
      </c>
      <c r="J59" s="10"/>
      <c r="K59" s="11">
        <f t="shared" si="5"/>
        <v>2044.6428000000001</v>
      </c>
    </row>
    <row r="60" spans="2:11" x14ac:dyDescent="0.25">
      <c r="B60" s="2">
        <f t="shared" si="0"/>
        <v>45046</v>
      </c>
      <c r="C60" s="3">
        <f t="shared" si="6"/>
        <v>39</v>
      </c>
      <c r="D60" s="10">
        <f t="shared" si="7"/>
        <v>84523.809399999998</v>
      </c>
      <c r="E60" s="6">
        <f t="shared" si="1"/>
        <v>595.23810000000003</v>
      </c>
      <c r="F60" s="6">
        <f t="shared" si="2"/>
        <v>422.61900000000003</v>
      </c>
      <c r="G60" s="6">
        <f t="shared" si="8"/>
        <v>83928.571299999996</v>
      </c>
      <c r="H60" s="6">
        <f t="shared" si="3"/>
        <v>1017.8571000000001</v>
      </c>
      <c r="I60" s="10">
        <f t="shared" si="4"/>
        <v>0</v>
      </c>
      <c r="J60" s="10"/>
      <c r="K60" s="11">
        <f t="shared" si="5"/>
        <v>3062.4999000000003</v>
      </c>
    </row>
    <row r="61" spans="2:11" x14ac:dyDescent="0.25">
      <c r="B61" s="2">
        <f t="shared" si="0"/>
        <v>45077</v>
      </c>
      <c r="C61" s="3">
        <f t="shared" si="6"/>
        <v>40</v>
      </c>
      <c r="D61" s="10">
        <f t="shared" si="7"/>
        <v>83928.571299999996</v>
      </c>
      <c r="E61" s="6">
        <f t="shared" si="1"/>
        <v>595.23810000000003</v>
      </c>
      <c r="F61" s="6">
        <f t="shared" si="2"/>
        <v>419.6429</v>
      </c>
      <c r="G61" s="6">
        <f t="shared" si="8"/>
        <v>83333.333199999994</v>
      </c>
      <c r="H61" s="6">
        <f t="shared" si="3"/>
        <v>1014.8810000000001</v>
      </c>
      <c r="I61" s="10">
        <f t="shared" si="4"/>
        <v>0</v>
      </c>
      <c r="J61" s="10"/>
      <c r="K61" s="11">
        <f t="shared" si="5"/>
        <v>4077.3809000000001</v>
      </c>
    </row>
    <row r="62" spans="2:11" x14ac:dyDescent="0.25">
      <c r="B62" s="2">
        <f t="shared" si="0"/>
        <v>45107</v>
      </c>
      <c r="C62" s="3">
        <f t="shared" si="6"/>
        <v>41</v>
      </c>
      <c r="D62" s="10">
        <f t="shared" si="7"/>
        <v>83333.333199999994</v>
      </c>
      <c r="E62" s="6">
        <f t="shared" si="1"/>
        <v>595.23810000000003</v>
      </c>
      <c r="F62" s="6">
        <f t="shared" si="2"/>
        <v>416.66669999999999</v>
      </c>
      <c r="G62" s="6">
        <f t="shared" si="8"/>
        <v>82738.095100000006</v>
      </c>
      <c r="H62" s="6">
        <f t="shared" si="3"/>
        <v>1011.9048</v>
      </c>
      <c r="I62" s="10">
        <f t="shared" si="4"/>
        <v>0</v>
      </c>
      <c r="J62" s="10"/>
      <c r="K62" s="11">
        <f t="shared" si="5"/>
        <v>5089.2857000000004</v>
      </c>
    </row>
    <row r="63" spans="2:11" x14ac:dyDescent="0.25">
      <c r="B63" s="2">
        <f t="shared" si="0"/>
        <v>45138</v>
      </c>
      <c r="C63" s="3">
        <f t="shared" si="6"/>
        <v>42</v>
      </c>
      <c r="D63" s="10">
        <f t="shared" si="7"/>
        <v>82738.095100000006</v>
      </c>
      <c r="E63" s="6">
        <f t="shared" si="1"/>
        <v>595.23810000000003</v>
      </c>
      <c r="F63" s="6">
        <f t="shared" si="2"/>
        <v>413.69049999999999</v>
      </c>
      <c r="G63" s="6">
        <f t="shared" si="8"/>
        <v>82142.857000000004</v>
      </c>
      <c r="H63" s="6">
        <f t="shared" si="3"/>
        <v>1008.9286</v>
      </c>
      <c r="I63" s="10">
        <f t="shared" si="4"/>
        <v>0</v>
      </c>
      <c r="J63" s="10"/>
      <c r="K63" s="11">
        <f t="shared" si="5"/>
        <v>6098.2143000000005</v>
      </c>
    </row>
    <row r="64" spans="2:11" x14ac:dyDescent="0.25">
      <c r="B64" s="2">
        <f t="shared" si="0"/>
        <v>45169</v>
      </c>
      <c r="C64" s="3">
        <f t="shared" si="6"/>
        <v>43</v>
      </c>
      <c r="D64" s="10">
        <f t="shared" si="7"/>
        <v>82142.857000000004</v>
      </c>
      <c r="E64" s="6">
        <f t="shared" si="1"/>
        <v>595.23810000000003</v>
      </c>
      <c r="F64" s="6">
        <f t="shared" si="2"/>
        <v>410.71429999999998</v>
      </c>
      <c r="G64" s="6">
        <f t="shared" si="8"/>
        <v>81547.618900000001</v>
      </c>
      <c r="H64" s="6">
        <f t="shared" si="3"/>
        <v>1005.9524</v>
      </c>
      <c r="I64" s="10">
        <f t="shared" si="4"/>
        <v>0</v>
      </c>
      <c r="J64" s="10"/>
      <c r="K64" s="11">
        <f t="shared" si="5"/>
        <v>7104.1667000000007</v>
      </c>
    </row>
    <row r="65" spans="2:11" x14ac:dyDescent="0.25">
      <c r="B65" s="2">
        <f t="shared" si="0"/>
        <v>45199</v>
      </c>
      <c r="C65" s="3">
        <f t="shared" si="6"/>
        <v>44</v>
      </c>
      <c r="D65" s="10">
        <f t="shared" si="7"/>
        <v>81547.618900000001</v>
      </c>
      <c r="E65" s="6">
        <f t="shared" si="1"/>
        <v>595.23810000000003</v>
      </c>
      <c r="F65" s="6">
        <f t="shared" si="2"/>
        <v>407.73809999999997</v>
      </c>
      <c r="G65" s="6">
        <f t="shared" si="8"/>
        <v>80952.380799999999</v>
      </c>
      <c r="H65" s="6">
        <f t="shared" si="3"/>
        <v>1002.9762000000001</v>
      </c>
      <c r="I65" s="10">
        <f t="shared" si="4"/>
        <v>0</v>
      </c>
      <c r="J65" s="10"/>
      <c r="K65" s="11">
        <f t="shared" si="5"/>
        <v>8107.1429000000007</v>
      </c>
    </row>
    <row r="66" spans="2:11" x14ac:dyDescent="0.25">
      <c r="B66" s="2">
        <f t="shared" si="0"/>
        <v>45230</v>
      </c>
      <c r="C66" s="3">
        <f t="shared" si="6"/>
        <v>45</v>
      </c>
      <c r="D66" s="10">
        <f t="shared" si="7"/>
        <v>80952.380799999999</v>
      </c>
      <c r="E66" s="6">
        <f t="shared" si="1"/>
        <v>595.23810000000003</v>
      </c>
      <c r="F66" s="6">
        <f t="shared" si="2"/>
        <v>404.76190000000003</v>
      </c>
      <c r="G66" s="6">
        <f t="shared" si="8"/>
        <v>80357.142699999997</v>
      </c>
      <c r="H66" s="6">
        <f t="shared" si="3"/>
        <v>1000</v>
      </c>
      <c r="I66" s="10">
        <f t="shared" si="4"/>
        <v>0</v>
      </c>
      <c r="J66" s="10"/>
      <c r="K66" s="11">
        <f t="shared" si="5"/>
        <v>9107.1429000000007</v>
      </c>
    </row>
    <row r="67" spans="2:11" x14ac:dyDescent="0.25">
      <c r="B67" s="2">
        <f t="shared" si="0"/>
        <v>45260</v>
      </c>
      <c r="C67" s="3">
        <f t="shared" si="6"/>
        <v>46</v>
      </c>
      <c r="D67" s="10">
        <f t="shared" si="7"/>
        <v>80357.142699999997</v>
      </c>
      <c r="E67" s="6">
        <f t="shared" si="1"/>
        <v>595.23810000000003</v>
      </c>
      <c r="F67" s="6">
        <f t="shared" si="2"/>
        <v>401.78570000000002</v>
      </c>
      <c r="G67" s="6">
        <f t="shared" si="8"/>
        <v>79761.904599999994</v>
      </c>
      <c r="H67" s="6">
        <f t="shared" si="3"/>
        <v>997.02380000000005</v>
      </c>
      <c r="I67" s="10">
        <f t="shared" si="4"/>
        <v>0</v>
      </c>
      <c r="J67" s="10"/>
      <c r="K67" s="11">
        <f t="shared" si="5"/>
        <v>10104.166700000002</v>
      </c>
    </row>
    <row r="68" spans="2:11" x14ac:dyDescent="0.25">
      <c r="B68" s="2">
        <f t="shared" si="0"/>
        <v>45291</v>
      </c>
      <c r="C68" s="3">
        <f t="shared" si="6"/>
        <v>47</v>
      </c>
      <c r="D68" s="10">
        <f t="shared" si="7"/>
        <v>79761.904599999994</v>
      </c>
      <c r="E68" s="6">
        <f t="shared" si="1"/>
        <v>595.23810000000003</v>
      </c>
      <c r="F68" s="6">
        <f t="shared" si="2"/>
        <v>398.80950000000001</v>
      </c>
      <c r="G68" s="6">
        <f t="shared" si="8"/>
        <v>79166.666500000007</v>
      </c>
      <c r="H68" s="6">
        <f t="shared" si="3"/>
        <v>994.0476000000001</v>
      </c>
      <c r="I68" s="10">
        <f t="shared" si="4"/>
        <v>0</v>
      </c>
      <c r="J68" s="10"/>
      <c r="K68" s="11">
        <f t="shared" si="5"/>
        <v>11098.214300000001</v>
      </c>
    </row>
    <row r="69" spans="2:11" x14ac:dyDescent="0.25">
      <c r="B69" s="2">
        <f t="shared" si="0"/>
        <v>45322</v>
      </c>
      <c r="C69" s="3">
        <f t="shared" si="6"/>
        <v>48</v>
      </c>
      <c r="D69" s="10">
        <f t="shared" si="7"/>
        <v>79166.666500000007</v>
      </c>
      <c r="E69" s="6">
        <f t="shared" si="1"/>
        <v>595.23810000000003</v>
      </c>
      <c r="F69" s="6">
        <f t="shared" si="2"/>
        <v>395.83330000000001</v>
      </c>
      <c r="G69" s="6">
        <f t="shared" si="8"/>
        <v>78571.428400000004</v>
      </c>
      <c r="H69" s="6">
        <f t="shared" si="3"/>
        <v>991.07140000000004</v>
      </c>
      <c r="I69" s="10">
        <f t="shared" si="4"/>
        <v>12089.285700000002</v>
      </c>
      <c r="J69" s="10"/>
      <c r="K69" s="11">
        <f t="shared" si="5"/>
        <v>12089.285700000002</v>
      </c>
    </row>
    <row r="70" spans="2:11" x14ac:dyDescent="0.25">
      <c r="B70" s="2">
        <f t="shared" si="0"/>
        <v>45351</v>
      </c>
      <c r="C70" s="3">
        <f t="shared" si="6"/>
        <v>49</v>
      </c>
      <c r="D70" s="10">
        <f t="shared" si="7"/>
        <v>78571.428400000004</v>
      </c>
      <c r="E70" s="6">
        <f t="shared" si="1"/>
        <v>595.23810000000003</v>
      </c>
      <c r="F70" s="6">
        <f t="shared" si="2"/>
        <v>392.8571</v>
      </c>
      <c r="G70" s="6">
        <f t="shared" si="8"/>
        <v>77976.190300000002</v>
      </c>
      <c r="H70" s="6">
        <f t="shared" si="3"/>
        <v>988.09519999999998</v>
      </c>
      <c r="I70" s="10">
        <f t="shared" si="4"/>
        <v>0</v>
      </c>
      <c r="J70" s="10"/>
      <c r="K70" s="11">
        <f t="shared" si="5"/>
        <v>988.09519999999998</v>
      </c>
    </row>
    <row r="71" spans="2:11" x14ac:dyDescent="0.25">
      <c r="B71" s="2">
        <f t="shared" si="0"/>
        <v>45382</v>
      </c>
      <c r="C71" s="3">
        <f t="shared" si="6"/>
        <v>50</v>
      </c>
      <c r="D71" s="10">
        <f t="shared" si="7"/>
        <v>77976.190300000002</v>
      </c>
      <c r="E71" s="6">
        <f t="shared" si="1"/>
        <v>595.23810000000003</v>
      </c>
      <c r="F71" s="6">
        <f t="shared" si="2"/>
        <v>389.88099999999997</v>
      </c>
      <c r="G71" s="6">
        <f t="shared" si="8"/>
        <v>77380.9522</v>
      </c>
      <c r="H71" s="6">
        <f t="shared" si="3"/>
        <v>985.1191</v>
      </c>
      <c r="I71" s="10">
        <f t="shared" si="4"/>
        <v>0</v>
      </c>
      <c r="J71" s="10"/>
      <c r="K71" s="11">
        <f t="shared" si="5"/>
        <v>1973.2143000000001</v>
      </c>
    </row>
    <row r="72" spans="2:11" x14ac:dyDescent="0.25">
      <c r="B72" s="2">
        <f t="shared" si="0"/>
        <v>45412</v>
      </c>
      <c r="C72" s="3">
        <f t="shared" si="6"/>
        <v>51</v>
      </c>
      <c r="D72" s="10">
        <f t="shared" si="7"/>
        <v>77380.9522</v>
      </c>
      <c r="E72" s="6">
        <f t="shared" si="1"/>
        <v>595.23810000000003</v>
      </c>
      <c r="F72" s="6">
        <f t="shared" si="2"/>
        <v>386.90480000000002</v>
      </c>
      <c r="G72" s="6">
        <f t="shared" si="8"/>
        <v>76785.714099999997</v>
      </c>
      <c r="H72" s="6">
        <f t="shared" si="3"/>
        <v>982.14290000000005</v>
      </c>
      <c r="I72" s="10">
        <f t="shared" si="4"/>
        <v>0</v>
      </c>
      <c r="J72" s="10"/>
      <c r="K72" s="11">
        <f t="shared" si="5"/>
        <v>2955.3572000000004</v>
      </c>
    </row>
    <row r="73" spans="2:11" x14ac:dyDescent="0.25">
      <c r="B73" s="2">
        <f t="shared" si="0"/>
        <v>45443</v>
      </c>
      <c r="C73" s="3">
        <f t="shared" si="6"/>
        <v>52</v>
      </c>
      <c r="D73" s="10">
        <f t="shared" si="7"/>
        <v>76785.714099999997</v>
      </c>
      <c r="E73" s="6">
        <f t="shared" si="1"/>
        <v>595.23810000000003</v>
      </c>
      <c r="F73" s="6">
        <f t="shared" si="2"/>
        <v>383.92860000000002</v>
      </c>
      <c r="G73" s="6">
        <f t="shared" si="8"/>
        <v>76190.475999999995</v>
      </c>
      <c r="H73" s="6">
        <f t="shared" si="3"/>
        <v>979.16669999999999</v>
      </c>
      <c r="I73" s="10">
        <f t="shared" si="4"/>
        <v>0</v>
      </c>
      <c r="J73" s="10"/>
      <c r="K73" s="11">
        <f t="shared" si="5"/>
        <v>3934.5239000000001</v>
      </c>
    </row>
    <row r="74" spans="2:11" x14ac:dyDescent="0.25">
      <c r="B74" s="2">
        <f t="shared" si="0"/>
        <v>45473</v>
      </c>
      <c r="C74" s="3">
        <f t="shared" si="6"/>
        <v>53</v>
      </c>
      <c r="D74" s="10">
        <f t="shared" si="7"/>
        <v>76190.475999999995</v>
      </c>
      <c r="E74" s="6">
        <f t="shared" si="1"/>
        <v>595.23810000000003</v>
      </c>
      <c r="F74" s="6">
        <f t="shared" si="2"/>
        <v>380.95240000000001</v>
      </c>
      <c r="G74" s="6">
        <f t="shared" si="8"/>
        <v>75595.237899999993</v>
      </c>
      <c r="H74" s="6">
        <f t="shared" si="3"/>
        <v>976.19050000000004</v>
      </c>
      <c r="I74" s="10">
        <f t="shared" si="4"/>
        <v>0</v>
      </c>
      <c r="J74" s="10"/>
      <c r="K74" s="11">
        <f t="shared" si="5"/>
        <v>4910.7143999999998</v>
      </c>
    </row>
    <row r="75" spans="2:11" x14ac:dyDescent="0.25">
      <c r="B75" s="2">
        <f t="shared" si="0"/>
        <v>45504</v>
      </c>
      <c r="C75" s="3">
        <f t="shared" si="6"/>
        <v>54</v>
      </c>
      <c r="D75" s="10">
        <f t="shared" si="7"/>
        <v>75595.237899999993</v>
      </c>
      <c r="E75" s="6">
        <f t="shared" si="1"/>
        <v>595.23810000000003</v>
      </c>
      <c r="F75" s="6">
        <f t="shared" si="2"/>
        <v>377.97620000000001</v>
      </c>
      <c r="G75" s="6">
        <f t="shared" si="8"/>
        <v>74999.999800000005</v>
      </c>
      <c r="H75" s="6">
        <f t="shared" si="3"/>
        <v>973.21430000000009</v>
      </c>
      <c r="I75" s="10">
        <f t="shared" si="4"/>
        <v>0</v>
      </c>
      <c r="J75" s="10"/>
      <c r="K75" s="11">
        <f t="shared" si="5"/>
        <v>5883.9287000000004</v>
      </c>
    </row>
    <row r="76" spans="2:11" x14ac:dyDescent="0.25">
      <c r="B76" s="2">
        <f t="shared" si="0"/>
        <v>45535</v>
      </c>
      <c r="C76" s="3">
        <f t="shared" si="6"/>
        <v>55</v>
      </c>
      <c r="D76" s="10">
        <f t="shared" si="7"/>
        <v>74999.999800000005</v>
      </c>
      <c r="E76" s="6">
        <f t="shared" si="1"/>
        <v>595.23810000000003</v>
      </c>
      <c r="F76" s="6">
        <f t="shared" si="2"/>
        <v>375</v>
      </c>
      <c r="G76" s="6">
        <f t="shared" si="8"/>
        <v>74404.761700000003</v>
      </c>
      <c r="H76" s="6">
        <f t="shared" si="3"/>
        <v>970.23810000000003</v>
      </c>
      <c r="I76" s="10">
        <f t="shared" si="4"/>
        <v>0</v>
      </c>
      <c r="J76" s="10"/>
      <c r="K76" s="11">
        <f t="shared" si="5"/>
        <v>6854.1668000000009</v>
      </c>
    </row>
    <row r="77" spans="2:11" x14ac:dyDescent="0.25">
      <c r="B77" s="2">
        <f t="shared" si="0"/>
        <v>45565</v>
      </c>
      <c r="C77" s="3">
        <f t="shared" si="6"/>
        <v>56</v>
      </c>
      <c r="D77" s="10">
        <f t="shared" si="7"/>
        <v>74404.761700000003</v>
      </c>
      <c r="E77" s="6">
        <f t="shared" si="1"/>
        <v>595.23810000000003</v>
      </c>
      <c r="F77" s="6">
        <f t="shared" si="2"/>
        <v>372.02379999999999</v>
      </c>
      <c r="G77" s="6">
        <f t="shared" si="8"/>
        <v>73809.5236</v>
      </c>
      <c r="H77" s="6">
        <f t="shared" si="3"/>
        <v>967.26189999999997</v>
      </c>
      <c r="I77" s="10">
        <f t="shared" si="4"/>
        <v>0</v>
      </c>
      <c r="J77" s="10"/>
      <c r="K77" s="11">
        <f t="shared" si="5"/>
        <v>7821.4287000000004</v>
      </c>
    </row>
    <row r="78" spans="2:11" x14ac:dyDescent="0.25">
      <c r="B78" s="2">
        <f t="shared" si="0"/>
        <v>45596</v>
      </c>
      <c r="C78" s="3">
        <f t="shared" si="6"/>
        <v>57</v>
      </c>
      <c r="D78" s="10">
        <f t="shared" si="7"/>
        <v>73809.5236</v>
      </c>
      <c r="E78" s="6">
        <f t="shared" si="1"/>
        <v>595.23810000000003</v>
      </c>
      <c r="F78" s="6">
        <f t="shared" si="2"/>
        <v>369.04759999999999</v>
      </c>
      <c r="G78" s="6">
        <f t="shared" si="8"/>
        <v>73214.285499999998</v>
      </c>
      <c r="H78" s="6">
        <f t="shared" si="3"/>
        <v>964.28570000000002</v>
      </c>
      <c r="I78" s="10">
        <f t="shared" si="4"/>
        <v>0</v>
      </c>
      <c r="J78" s="10"/>
      <c r="K78" s="11">
        <f t="shared" si="5"/>
        <v>8785.7144000000008</v>
      </c>
    </row>
    <row r="79" spans="2:11" x14ac:dyDescent="0.25">
      <c r="B79" s="2">
        <f t="shared" si="0"/>
        <v>45626</v>
      </c>
      <c r="C79" s="3">
        <f t="shared" si="6"/>
        <v>58</v>
      </c>
      <c r="D79" s="10">
        <f t="shared" si="7"/>
        <v>73214.285499999998</v>
      </c>
      <c r="E79" s="6">
        <f t="shared" si="1"/>
        <v>595.23810000000003</v>
      </c>
      <c r="F79" s="6">
        <f t="shared" si="2"/>
        <v>366.07139999999998</v>
      </c>
      <c r="G79" s="6">
        <f t="shared" si="8"/>
        <v>72619.047399999996</v>
      </c>
      <c r="H79" s="6">
        <f t="shared" si="3"/>
        <v>961.30950000000007</v>
      </c>
      <c r="I79" s="10">
        <f t="shared" si="4"/>
        <v>0</v>
      </c>
      <c r="J79" s="10"/>
      <c r="K79" s="11">
        <f t="shared" si="5"/>
        <v>9747.0239000000001</v>
      </c>
    </row>
    <row r="80" spans="2:11" x14ac:dyDescent="0.25">
      <c r="B80" s="2">
        <f t="shared" si="0"/>
        <v>45657</v>
      </c>
      <c r="C80" s="3">
        <f t="shared" si="6"/>
        <v>59</v>
      </c>
      <c r="D80" s="10">
        <f t="shared" si="7"/>
        <v>72619.047399999996</v>
      </c>
      <c r="E80" s="6">
        <f t="shared" si="1"/>
        <v>595.23810000000003</v>
      </c>
      <c r="F80" s="6">
        <f t="shared" si="2"/>
        <v>363.09519999999998</v>
      </c>
      <c r="G80" s="6">
        <f t="shared" si="8"/>
        <v>72023.809299999994</v>
      </c>
      <c r="H80" s="6">
        <f t="shared" si="3"/>
        <v>958.33330000000001</v>
      </c>
      <c r="I80" s="10">
        <f t="shared" si="4"/>
        <v>0</v>
      </c>
      <c r="J80" s="10"/>
      <c r="K80" s="11">
        <f t="shared" si="5"/>
        <v>10705.3572</v>
      </c>
    </row>
    <row r="81" spans="2:11" x14ac:dyDescent="0.25">
      <c r="B81" s="2">
        <f t="shared" si="0"/>
        <v>45688</v>
      </c>
      <c r="C81" s="3">
        <f t="shared" si="6"/>
        <v>60</v>
      </c>
      <c r="D81" s="10">
        <f t="shared" si="7"/>
        <v>72023.809299999994</v>
      </c>
      <c r="E81" s="6">
        <f t="shared" si="1"/>
        <v>595.23810000000003</v>
      </c>
      <c r="F81" s="6">
        <f t="shared" si="2"/>
        <v>360.11900000000003</v>
      </c>
      <c r="G81" s="6">
        <f t="shared" si="8"/>
        <v>71428.571200000006</v>
      </c>
      <c r="H81" s="6">
        <f t="shared" si="3"/>
        <v>955.35710000000006</v>
      </c>
      <c r="I81" s="10">
        <f t="shared" si="4"/>
        <v>11660.7143</v>
      </c>
      <c r="J81" s="10"/>
      <c r="K81" s="11">
        <f t="shared" si="5"/>
        <v>11660.7143</v>
      </c>
    </row>
    <row r="82" spans="2:11" x14ac:dyDescent="0.25">
      <c r="B82" s="2">
        <f t="shared" si="0"/>
        <v>45716</v>
      </c>
      <c r="C82" s="3">
        <f t="shared" si="6"/>
        <v>61</v>
      </c>
      <c r="D82" s="10">
        <f t="shared" si="7"/>
        <v>71428.571200000006</v>
      </c>
      <c r="E82" s="6">
        <f t="shared" si="1"/>
        <v>595.23810000000003</v>
      </c>
      <c r="F82" s="6">
        <f t="shared" si="2"/>
        <v>357.1429</v>
      </c>
      <c r="G82" s="6">
        <f t="shared" si="8"/>
        <v>70833.333100000003</v>
      </c>
      <c r="H82" s="6">
        <f t="shared" si="3"/>
        <v>952.38100000000009</v>
      </c>
      <c r="I82" s="10">
        <f t="shared" si="4"/>
        <v>0</v>
      </c>
      <c r="J82" s="10"/>
      <c r="K82" s="11">
        <f t="shared" si="5"/>
        <v>952.38100000000009</v>
      </c>
    </row>
    <row r="83" spans="2:11" x14ac:dyDescent="0.25">
      <c r="B83" s="2">
        <f t="shared" si="0"/>
        <v>45747</v>
      </c>
      <c r="C83" s="3">
        <f t="shared" si="6"/>
        <v>62</v>
      </c>
      <c r="D83" s="10">
        <f t="shared" si="7"/>
        <v>70833.333100000003</v>
      </c>
      <c r="E83" s="6">
        <f t="shared" si="1"/>
        <v>595.23810000000003</v>
      </c>
      <c r="F83" s="6">
        <f t="shared" si="2"/>
        <v>354.16669999999999</v>
      </c>
      <c r="G83" s="6">
        <f t="shared" si="8"/>
        <v>70238.095000000001</v>
      </c>
      <c r="H83" s="6">
        <f t="shared" si="3"/>
        <v>949.40480000000002</v>
      </c>
      <c r="I83" s="10">
        <f t="shared" si="4"/>
        <v>0</v>
      </c>
      <c r="J83" s="10"/>
      <c r="K83" s="11">
        <f t="shared" si="5"/>
        <v>1901.7858000000001</v>
      </c>
    </row>
    <row r="84" spans="2:11" x14ac:dyDescent="0.25">
      <c r="B84" s="2">
        <f t="shared" si="0"/>
        <v>45777</v>
      </c>
      <c r="C84" s="3">
        <f t="shared" si="6"/>
        <v>63</v>
      </c>
      <c r="D84" s="10">
        <f t="shared" si="7"/>
        <v>70238.095000000001</v>
      </c>
      <c r="E84" s="6">
        <f t="shared" si="1"/>
        <v>595.23810000000003</v>
      </c>
      <c r="F84" s="6">
        <f t="shared" si="2"/>
        <v>351.19049999999999</v>
      </c>
      <c r="G84" s="6">
        <f t="shared" si="8"/>
        <v>69642.856899999999</v>
      </c>
      <c r="H84" s="6">
        <f t="shared" si="3"/>
        <v>946.42859999999996</v>
      </c>
      <c r="I84" s="10">
        <f t="shared" si="4"/>
        <v>0</v>
      </c>
      <c r="J84" s="10"/>
      <c r="K84" s="11">
        <f t="shared" si="5"/>
        <v>2848.2143999999998</v>
      </c>
    </row>
    <row r="85" spans="2:11" x14ac:dyDescent="0.25">
      <c r="B85" s="2">
        <f t="shared" si="0"/>
        <v>45808</v>
      </c>
      <c r="C85" s="3">
        <f t="shared" si="6"/>
        <v>64</v>
      </c>
      <c r="D85" s="10">
        <f t="shared" si="7"/>
        <v>69642.856899999999</v>
      </c>
      <c r="E85" s="6">
        <f t="shared" si="1"/>
        <v>595.23810000000003</v>
      </c>
      <c r="F85" s="6">
        <f t="shared" si="2"/>
        <v>348.21429999999998</v>
      </c>
      <c r="G85" s="6">
        <f t="shared" si="8"/>
        <v>69047.618799999997</v>
      </c>
      <c r="H85" s="6">
        <f t="shared" si="3"/>
        <v>943.45240000000001</v>
      </c>
      <c r="I85" s="10">
        <f t="shared" si="4"/>
        <v>0</v>
      </c>
      <c r="J85" s="10"/>
      <c r="K85" s="11">
        <f t="shared" si="5"/>
        <v>3791.6668</v>
      </c>
    </row>
    <row r="86" spans="2:11" x14ac:dyDescent="0.25">
      <c r="B86" s="2">
        <f t="shared" ref="B86:B149" si="9">IF($C86&lt;&gt;"",EOMONTH(LoanClosingDate,$C86),"")</f>
        <v>45838</v>
      </c>
      <c r="C86" s="3">
        <f t="shared" si="6"/>
        <v>65</v>
      </c>
      <c r="D86" s="10">
        <f t="shared" si="7"/>
        <v>69047.618799999997</v>
      </c>
      <c r="E86" s="6">
        <f t="shared" ref="E86:E149" si="10">IF($C86&lt;&gt;"",IF($C86=LoanTerm,$G85,IF($C86&gt;PandIDeferral,ROUND(PPMT(0,1,EffectiveAmortizationTerm,-SBBPrincipal),5),0)),"")</f>
        <v>595.23810000000003</v>
      </c>
      <c r="F86" s="6">
        <f t="shared" ref="F86:F149" si="11">IF($C86&lt;&gt;"",ROUND(IF($C86&gt;FHLBInterestDeferral,$D86*((TotalRate/100)/12),IF($C86&gt;PandIDeferral,$D86*((MemberRateYr2/100)/12),0)),4),"")</f>
        <v>345.23809999999997</v>
      </c>
      <c r="G86" s="6">
        <f t="shared" si="8"/>
        <v>68452.380699999994</v>
      </c>
      <c r="H86" s="6">
        <f t="shared" ref="H86:H149" si="12">IF($C86&lt;&gt;"",$E86+$F86,"")</f>
        <v>940.47620000000006</v>
      </c>
      <c r="I86" s="10">
        <f t="shared" ref="I86:I149" si="13">IF($C86&lt;&gt;"",IF(OR(MOD($C86,12)=0,$C86=LoanTerm),$K86,0),"")</f>
        <v>0</v>
      </c>
      <c r="J86" s="10"/>
      <c r="K86" s="11">
        <f t="shared" ref="K86:K149" si="14">IF($C86&lt;&gt;"",IF(IFERROR(MOD($C85,12),0)=0,$H86,$K85+$H86),"")</f>
        <v>4732.143</v>
      </c>
    </row>
    <row r="87" spans="2:11" x14ac:dyDescent="0.25">
      <c r="B87" s="2">
        <f t="shared" si="9"/>
        <v>45869</v>
      </c>
      <c r="C87" s="3">
        <f t="shared" ref="C87:C150" si="15">IF($C86&gt;=LoanTerm,"",$C86+1)</f>
        <v>66</v>
      </c>
      <c r="D87" s="10">
        <f t="shared" ref="D87:D150" si="16">IF($C87&lt;&gt;"",$G86,"")</f>
        <v>68452.380699999994</v>
      </c>
      <c r="E87" s="6">
        <f t="shared" si="10"/>
        <v>595.23810000000003</v>
      </c>
      <c r="F87" s="6">
        <f t="shared" si="11"/>
        <v>342.26190000000003</v>
      </c>
      <c r="G87" s="6">
        <f t="shared" ref="G87:G150" si="17">IF($C87&lt;&gt;"",ROUND($D87-$E87,4),"")</f>
        <v>67857.142600000006</v>
      </c>
      <c r="H87" s="6">
        <f t="shared" si="12"/>
        <v>937.5</v>
      </c>
      <c r="I87" s="10">
        <f t="shared" si="13"/>
        <v>0</v>
      </c>
      <c r="J87" s="10"/>
      <c r="K87" s="11">
        <f t="shared" si="14"/>
        <v>5669.643</v>
      </c>
    </row>
    <row r="88" spans="2:11" x14ac:dyDescent="0.25">
      <c r="B88" s="2">
        <f t="shared" si="9"/>
        <v>45900</v>
      </c>
      <c r="C88" s="3">
        <f t="shared" si="15"/>
        <v>67</v>
      </c>
      <c r="D88" s="10">
        <f t="shared" si="16"/>
        <v>67857.142600000006</v>
      </c>
      <c r="E88" s="6">
        <f t="shared" si="10"/>
        <v>595.23810000000003</v>
      </c>
      <c r="F88" s="6">
        <f t="shared" si="11"/>
        <v>339.28570000000002</v>
      </c>
      <c r="G88" s="6">
        <f t="shared" si="17"/>
        <v>67261.904500000004</v>
      </c>
      <c r="H88" s="6">
        <f t="shared" si="12"/>
        <v>934.52380000000005</v>
      </c>
      <c r="I88" s="10">
        <f t="shared" si="13"/>
        <v>0</v>
      </c>
      <c r="J88" s="10"/>
      <c r="K88" s="11">
        <f t="shared" si="14"/>
        <v>6604.1668</v>
      </c>
    </row>
    <row r="89" spans="2:11" x14ac:dyDescent="0.25">
      <c r="B89" s="2">
        <f t="shared" si="9"/>
        <v>45930</v>
      </c>
      <c r="C89" s="3">
        <f t="shared" si="15"/>
        <v>68</v>
      </c>
      <c r="D89" s="10">
        <f t="shared" si="16"/>
        <v>67261.904500000004</v>
      </c>
      <c r="E89" s="6">
        <f t="shared" si="10"/>
        <v>595.23810000000003</v>
      </c>
      <c r="F89" s="6">
        <f t="shared" si="11"/>
        <v>336.30950000000001</v>
      </c>
      <c r="G89" s="6">
        <f t="shared" si="17"/>
        <v>66666.666400000002</v>
      </c>
      <c r="H89" s="6">
        <f t="shared" si="12"/>
        <v>931.5476000000001</v>
      </c>
      <c r="I89" s="10">
        <f t="shared" si="13"/>
        <v>0</v>
      </c>
      <c r="J89" s="10"/>
      <c r="K89" s="11">
        <f t="shared" si="14"/>
        <v>7535.7143999999998</v>
      </c>
    </row>
    <row r="90" spans="2:11" x14ac:dyDescent="0.25">
      <c r="B90" s="2">
        <f t="shared" si="9"/>
        <v>45961</v>
      </c>
      <c r="C90" s="3">
        <f t="shared" si="15"/>
        <v>69</v>
      </c>
      <c r="D90" s="10">
        <f t="shared" si="16"/>
        <v>66666.666400000002</v>
      </c>
      <c r="E90" s="6">
        <f t="shared" si="10"/>
        <v>595.23810000000003</v>
      </c>
      <c r="F90" s="6">
        <f t="shared" si="11"/>
        <v>333.33330000000001</v>
      </c>
      <c r="G90" s="6">
        <f t="shared" si="17"/>
        <v>66071.4283</v>
      </c>
      <c r="H90" s="6">
        <f t="shared" si="12"/>
        <v>928.57140000000004</v>
      </c>
      <c r="I90" s="10">
        <f t="shared" si="13"/>
        <v>0</v>
      </c>
      <c r="J90" s="10"/>
      <c r="K90" s="11">
        <f t="shared" si="14"/>
        <v>8464.2857999999997</v>
      </c>
    </row>
    <row r="91" spans="2:11" x14ac:dyDescent="0.25">
      <c r="B91" s="2">
        <f t="shared" si="9"/>
        <v>45991</v>
      </c>
      <c r="C91" s="3">
        <f t="shared" si="15"/>
        <v>70</v>
      </c>
      <c r="D91" s="10">
        <f t="shared" si="16"/>
        <v>66071.4283</v>
      </c>
      <c r="E91" s="6">
        <f t="shared" si="10"/>
        <v>595.23810000000003</v>
      </c>
      <c r="F91" s="6">
        <f t="shared" si="11"/>
        <v>330.3571</v>
      </c>
      <c r="G91" s="6">
        <f t="shared" si="17"/>
        <v>65476.190199999997</v>
      </c>
      <c r="H91" s="6">
        <f t="shared" si="12"/>
        <v>925.59519999999998</v>
      </c>
      <c r="I91" s="10">
        <f t="shared" si="13"/>
        <v>0</v>
      </c>
      <c r="J91" s="10"/>
      <c r="K91" s="11">
        <f t="shared" si="14"/>
        <v>9389.8809999999994</v>
      </c>
    </row>
    <row r="92" spans="2:11" x14ac:dyDescent="0.25">
      <c r="B92" s="2">
        <f t="shared" si="9"/>
        <v>46022</v>
      </c>
      <c r="C92" s="3">
        <f t="shared" si="15"/>
        <v>71</v>
      </c>
      <c r="D92" s="10">
        <f t="shared" si="16"/>
        <v>65476.190199999997</v>
      </c>
      <c r="E92" s="6">
        <f t="shared" si="10"/>
        <v>595.23810000000003</v>
      </c>
      <c r="F92" s="6">
        <f t="shared" si="11"/>
        <v>327.38099999999997</v>
      </c>
      <c r="G92" s="6">
        <f t="shared" si="17"/>
        <v>64880.952100000002</v>
      </c>
      <c r="H92" s="6">
        <f t="shared" si="12"/>
        <v>922.6191</v>
      </c>
      <c r="I92" s="10">
        <f t="shared" si="13"/>
        <v>0</v>
      </c>
      <c r="J92" s="10"/>
      <c r="K92" s="11">
        <f t="shared" si="14"/>
        <v>10312.500099999999</v>
      </c>
    </row>
    <row r="93" spans="2:11" x14ac:dyDescent="0.25">
      <c r="B93" s="2">
        <f t="shared" si="9"/>
        <v>46053</v>
      </c>
      <c r="C93" s="3">
        <f t="shared" si="15"/>
        <v>72</v>
      </c>
      <c r="D93" s="10">
        <f t="shared" si="16"/>
        <v>64880.952100000002</v>
      </c>
      <c r="E93" s="6">
        <f t="shared" si="10"/>
        <v>595.23810000000003</v>
      </c>
      <c r="F93" s="6">
        <f t="shared" si="11"/>
        <v>324.40480000000002</v>
      </c>
      <c r="G93" s="6">
        <f t="shared" si="17"/>
        <v>64285.714</v>
      </c>
      <c r="H93" s="6">
        <f t="shared" si="12"/>
        <v>919.64290000000005</v>
      </c>
      <c r="I93" s="10">
        <f t="shared" si="13"/>
        <v>11232.143</v>
      </c>
      <c r="J93" s="10"/>
      <c r="K93" s="11">
        <f t="shared" si="14"/>
        <v>11232.143</v>
      </c>
    </row>
    <row r="94" spans="2:11" x14ac:dyDescent="0.25">
      <c r="B94" s="2">
        <f t="shared" si="9"/>
        <v>46081</v>
      </c>
      <c r="C94" s="3">
        <f t="shared" si="15"/>
        <v>73</v>
      </c>
      <c r="D94" s="10">
        <f t="shared" si="16"/>
        <v>64285.714</v>
      </c>
      <c r="E94" s="6">
        <f t="shared" si="10"/>
        <v>595.23810000000003</v>
      </c>
      <c r="F94" s="6">
        <f t="shared" si="11"/>
        <v>321.42860000000002</v>
      </c>
      <c r="G94" s="6">
        <f t="shared" si="17"/>
        <v>63690.475899999998</v>
      </c>
      <c r="H94" s="6">
        <f t="shared" si="12"/>
        <v>916.66669999999999</v>
      </c>
      <c r="I94" s="10">
        <f t="shared" si="13"/>
        <v>0</v>
      </c>
      <c r="J94" s="10"/>
      <c r="K94" s="11">
        <f t="shared" si="14"/>
        <v>916.66669999999999</v>
      </c>
    </row>
    <row r="95" spans="2:11" x14ac:dyDescent="0.25">
      <c r="B95" s="2">
        <f t="shared" si="9"/>
        <v>46112</v>
      </c>
      <c r="C95" s="3">
        <f t="shared" si="15"/>
        <v>74</v>
      </c>
      <c r="D95" s="10">
        <f t="shared" si="16"/>
        <v>63690.475899999998</v>
      </c>
      <c r="E95" s="6">
        <f t="shared" si="10"/>
        <v>595.23810000000003</v>
      </c>
      <c r="F95" s="6">
        <f t="shared" si="11"/>
        <v>318.45240000000001</v>
      </c>
      <c r="G95" s="6">
        <f t="shared" si="17"/>
        <v>63095.237800000003</v>
      </c>
      <c r="H95" s="6">
        <f t="shared" si="12"/>
        <v>913.69050000000004</v>
      </c>
      <c r="I95" s="10">
        <f t="shared" si="13"/>
        <v>0</v>
      </c>
      <c r="J95" s="10"/>
      <c r="K95" s="11">
        <f t="shared" si="14"/>
        <v>1830.3571999999999</v>
      </c>
    </row>
    <row r="96" spans="2:11" x14ac:dyDescent="0.25">
      <c r="B96" s="2">
        <f t="shared" si="9"/>
        <v>46142</v>
      </c>
      <c r="C96" s="3">
        <f t="shared" si="15"/>
        <v>75</v>
      </c>
      <c r="D96" s="10">
        <f t="shared" si="16"/>
        <v>63095.237800000003</v>
      </c>
      <c r="E96" s="6">
        <f t="shared" si="10"/>
        <v>595.23810000000003</v>
      </c>
      <c r="F96" s="6">
        <f t="shared" si="11"/>
        <v>315.47620000000001</v>
      </c>
      <c r="G96" s="6">
        <f t="shared" si="17"/>
        <v>62499.9997</v>
      </c>
      <c r="H96" s="6">
        <f t="shared" si="12"/>
        <v>910.71430000000009</v>
      </c>
      <c r="I96" s="10">
        <f t="shared" si="13"/>
        <v>0</v>
      </c>
      <c r="J96" s="10"/>
      <c r="K96" s="11">
        <f t="shared" si="14"/>
        <v>2741.0715</v>
      </c>
    </row>
    <row r="97" spans="2:11" x14ac:dyDescent="0.25">
      <c r="B97" s="2">
        <f t="shared" si="9"/>
        <v>46173</v>
      </c>
      <c r="C97" s="3">
        <f t="shared" si="15"/>
        <v>76</v>
      </c>
      <c r="D97" s="10">
        <f t="shared" si="16"/>
        <v>62499.9997</v>
      </c>
      <c r="E97" s="6">
        <f t="shared" si="10"/>
        <v>595.23810000000003</v>
      </c>
      <c r="F97" s="6">
        <f t="shared" si="11"/>
        <v>312.5</v>
      </c>
      <c r="G97" s="6">
        <f t="shared" si="17"/>
        <v>61904.761599999998</v>
      </c>
      <c r="H97" s="6">
        <f t="shared" si="12"/>
        <v>907.73810000000003</v>
      </c>
      <c r="I97" s="10">
        <f t="shared" si="13"/>
        <v>0</v>
      </c>
      <c r="J97" s="10"/>
      <c r="K97" s="11">
        <f t="shared" si="14"/>
        <v>3648.8096</v>
      </c>
    </row>
    <row r="98" spans="2:11" x14ac:dyDescent="0.25">
      <c r="B98" s="2">
        <f t="shared" si="9"/>
        <v>46203</v>
      </c>
      <c r="C98" s="3">
        <f t="shared" si="15"/>
        <v>77</v>
      </c>
      <c r="D98" s="10">
        <f t="shared" si="16"/>
        <v>61904.761599999998</v>
      </c>
      <c r="E98" s="6">
        <f t="shared" si="10"/>
        <v>595.23810000000003</v>
      </c>
      <c r="F98" s="6">
        <f t="shared" si="11"/>
        <v>309.52379999999999</v>
      </c>
      <c r="G98" s="6">
        <f t="shared" si="17"/>
        <v>61309.523500000003</v>
      </c>
      <c r="H98" s="6">
        <f t="shared" si="12"/>
        <v>904.76189999999997</v>
      </c>
      <c r="I98" s="10">
        <f t="shared" si="13"/>
        <v>0</v>
      </c>
      <c r="J98" s="10"/>
      <c r="K98" s="11">
        <f t="shared" si="14"/>
        <v>4553.5715</v>
      </c>
    </row>
    <row r="99" spans="2:11" x14ac:dyDescent="0.25">
      <c r="B99" s="2">
        <f t="shared" si="9"/>
        <v>46234</v>
      </c>
      <c r="C99" s="3">
        <f t="shared" si="15"/>
        <v>78</v>
      </c>
      <c r="D99" s="10">
        <f t="shared" si="16"/>
        <v>61309.523500000003</v>
      </c>
      <c r="E99" s="6">
        <f t="shared" si="10"/>
        <v>595.23810000000003</v>
      </c>
      <c r="F99" s="6">
        <f t="shared" si="11"/>
        <v>306.54759999999999</v>
      </c>
      <c r="G99" s="6">
        <f t="shared" si="17"/>
        <v>60714.285400000001</v>
      </c>
      <c r="H99" s="6">
        <f t="shared" si="12"/>
        <v>901.78570000000002</v>
      </c>
      <c r="I99" s="10">
        <f t="shared" si="13"/>
        <v>0</v>
      </c>
      <c r="J99" s="10"/>
      <c r="K99" s="11">
        <f t="shared" si="14"/>
        <v>5455.3572000000004</v>
      </c>
    </row>
    <row r="100" spans="2:11" x14ac:dyDescent="0.25">
      <c r="B100" s="2">
        <f t="shared" si="9"/>
        <v>46265</v>
      </c>
      <c r="C100" s="3">
        <f t="shared" si="15"/>
        <v>79</v>
      </c>
      <c r="D100" s="10">
        <f t="shared" si="16"/>
        <v>60714.285400000001</v>
      </c>
      <c r="E100" s="6">
        <f t="shared" si="10"/>
        <v>595.23810000000003</v>
      </c>
      <c r="F100" s="6">
        <f t="shared" si="11"/>
        <v>303.57139999999998</v>
      </c>
      <c r="G100" s="6">
        <f t="shared" si="17"/>
        <v>60119.047299999998</v>
      </c>
      <c r="H100" s="6">
        <f t="shared" si="12"/>
        <v>898.80950000000007</v>
      </c>
      <c r="I100" s="10">
        <f t="shared" si="13"/>
        <v>0</v>
      </c>
      <c r="J100" s="10"/>
      <c r="K100" s="11">
        <f t="shared" si="14"/>
        <v>6354.1667000000007</v>
      </c>
    </row>
    <row r="101" spans="2:11" x14ac:dyDescent="0.25">
      <c r="B101" s="2">
        <f t="shared" si="9"/>
        <v>46295</v>
      </c>
      <c r="C101" s="3">
        <f t="shared" si="15"/>
        <v>80</v>
      </c>
      <c r="D101" s="10">
        <f t="shared" si="16"/>
        <v>60119.047299999998</v>
      </c>
      <c r="E101" s="6">
        <f t="shared" si="10"/>
        <v>595.23810000000003</v>
      </c>
      <c r="F101" s="6">
        <f t="shared" si="11"/>
        <v>300.59519999999998</v>
      </c>
      <c r="G101" s="6">
        <f t="shared" si="17"/>
        <v>59523.809200000003</v>
      </c>
      <c r="H101" s="6">
        <f t="shared" si="12"/>
        <v>895.83330000000001</v>
      </c>
      <c r="I101" s="10">
        <f t="shared" si="13"/>
        <v>0</v>
      </c>
      <c r="J101" s="10"/>
      <c r="K101" s="11">
        <f t="shared" si="14"/>
        <v>7250.0000000000009</v>
      </c>
    </row>
    <row r="102" spans="2:11" x14ac:dyDescent="0.25">
      <c r="B102" s="2">
        <f t="shared" si="9"/>
        <v>46326</v>
      </c>
      <c r="C102" s="3">
        <f t="shared" si="15"/>
        <v>81</v>
      </c>
      <c r="D102" s="10">
        <f t="shared" si="16"/>
        <v>59523.809200000003</v>
      </c>
      <c r="E102" s="6">
        <f t="shared" si="10"/>
        <v>595.23810000000003</v>
      </c>
      <c r="F102" s="6">
        <f t="shared" si="11"/>
        <v>297.61900000000003</v>
      </c>
      <c r="G102" s="6">
        <f t="shared" si="17"/>
        <v>58928.571100000001</v>
      </c>
      <c r="H102" s="6">
        <f t="shared" si="12"/>
        <v>892.85710000000006</v>
      </c>
      <c r="I102" s="10">
        <f t="shared" si="13"/>
        <v>0</v>
      </c>
      <c r="J102" s="10"/>
      <c r="K102" s="11">
        <f t="shared" si="14"/>
        <v>8142.8571000000011</v>
      </c>
    </row>
    <row r="103" spans="2:11" x14ac:dyDescent="0.25">
      <c r="B103" s="2">
        <f t="shared" si="9"/>
        <v>46356</v>
      </c>
      <c r="C103" s="3">
        <f t="shared" si="15"/>
        <v>82</v>
      </c>
      <c r="D103" s="10">
        <f t="shared" si="16"/>
        <v>58928.571100000001</v>
      </c>
      <c r="E103" s="6">
        <f t="shared" si="10"/>
        <v>595.23810000000003</v>
      </c>
      <c r="F103" s="6">
        <f t="shared" si="11"/>
        <v>294.6429</v>
      </c>
      <c r="G103" s="6">
        <f t="shared" si="17"/>
        <v>58333.332999999999</v>
      </c>
      <c r="H103" s="6">
        <f t="shared" si="12"/>
        <v>889.88100000000009</v>
      </c>
      <c r="I103" s="10">
        <f t="shared" si="13"/>
        <v>0</v>
      </c>
      <c r="J103" s="10"/>
      <c r="K103" s="11">
        <f t="shared" si="14"/>
        <v>9032.7381000000005</v>
      </c>
    </row>
    <row r="104" spans="2:11" x14ac:dyDescent="0.25">
      <c r="B104" s="2">
        <f t="shared" si="9"/>
        <v>46387</v>
      </c>
      <c r="C104" s="3">
        <f t="shared" si="15"/>
        <v>83</v>
      </c>
      <c r="D104" s="10">
        <f t="shared" si="16"/>
        <v>58333.332999999999</v>
      </c>
      <c r="E104" s="6">
        <f t="shared" si="10"/>
        <v>595.23810000000003</v>
      </c>
      <c r="F104" s="6">
        <f t="shared" si="11"/>
        <v>291.66669999999999</v>
      </c>
      <c r="G104" s="6">
        <f t="shared" si="17"/>
        <v>57738.094899999996</v>
      </c>
      <c r="H104" s="6">
        <f t="shared" si="12"/>
        <v>886.90480000000002</v>
      </c>
      <c r="I104" s="10">
        <f t="shared" si="13"/>
        <v>0</v>
      </c>
      <c r="J104" s="10"/>
      <c r="K104" s="11">
        <f t="shared" si="14"/>
        <v>9919.6429000000007</v>
      </c>
    </row>
    <row r="105" spans="2:11" x14ac:dyDescent="0.25">
      <c r="B105" s="2">
        <f t="shared" si="9"/>
        <v>46418</v>
      </c>
      <c r="C105" s="3">
        <f t="shared" si="15"/>
        <v>84</v>
      </c>
      <c r="D105" s="10">
        <f t="shared" si="16"/>
        <v>57738.094899999996</v>
      </c>
      <c r="E105" s="6">
        <f t="shared" si="10"/>
        <v>595.23810000000003</v>
      </c>
      <c r="F105" s="6">
        <f t="shared" si="11"/>
        <v>288.69049999999999</v>
      </c>
      <c r="G105" s="6">
        <f t="shared" si="17"/>
        <v>57142.856800000001</v>
      </c>
      <c r="H105" s="6">
        <f t="shared" si="12"/>
        <v>883.92859999999996</v>
      </c>
      <c r="I105" s="10">
        <f t="shared" si="13"/>
        <v>10803.5715</v>
      </c>
      <c r="J105" s="10"/>
      <c r="K105" s="11">
        <f t="shared" si="14"/>
        <v>10803.5715</v>
      </c>
    </row>
    <row r="106" spans="2:11" x14ac:dyDescent="0.25">
      <c r="B106" s="2">
        <f t="shared" si="9"/>
        <v>46446</v>
      </c>
      <c r="C106" s="3">
        <f t="shared" si="15"/>
        <v>85</v>
      </c>
      <c r="D106" s="10">
        <f t="shared" si="16"/>
        <v>57142.856800000001</v>
      </c>
      <c r="E106" s="6">
        <f t="shared" si="10"/>
        <v>595.23810000000003</v>
      </c>
      <c r="F106" s="6">
        <f t="shared" si="11"/>
        <v>285.71429999999998</v>
      </c>
      <c r="G106" s="6">
        <f t="shared" si="17"/>
        <v>56547.618699999999</v>
      </c>
      <c r="H106" s="6">
        <f t="shared" si="12"/>
        <v>880.95240000000001</v>
      </c>
      <c r="I106" s="10">
        <f t="shared" si="13"/>
        <v>0</v>
      </c>
      <c r="J106" s="10"/>
      <c r="K106" s="11">
        <f t="shared" si="14"/>
        <v>880.95240000000001</v>
      </c>
    </row>
    <row r="107" spans="2:11" x14ac:dyDescent="0.25">
      <c r="B107" s="2">
        <f t="shared" si="9"/>
        <v>46477</v>
      </c>
      <c r="C107" s="3">
        <f t="shared" si="15"/>
        <v>86</v>
      </c>
      <c r="D107" s="10">
        <f t="shared" si="16"/>
        <v>56547.618699999999</v>
      </c>
      <c r="E107" s="6">
        <f t="shared" si="10"/>
        <v>595.23810000000003</v>
      </c>
      <c r="F107" s="6">
        <f t="shared" si="11"/>
        <v>282.73809999999997</v>
      </c>
      <c r="G107" s="6">
        <f t="shared" si="17"/>
        <v>55952.380599999997</v>
      </c>
      <c r="H107" s="6">
        <f t="shared" si="12"/>
        <v>877.97620000000006</v>
      </c>
      <c r="I107" s="10">
        <f t="shared" si="13"/>
        <v>0</v>
      </c>
      <c r="J107" s="10"/>
      <c r="K107" s="11">
        <f t="shared" si="14"/>
        <v>1758.9286000000002</v>
      </c>
    </row>
    <row r="108" spans="2:11" x14ac:dyDescent="0.25">
      <c r="B108" s="2">
        <f t="shared" si="9"/>
        <v>46507</v>
      </c>
      <c r="C108" s="3">
        <f t="shared" si="15"/>
        <v>87</v>
      </c>
      <c r="D108" s="10">
        <f t="shared" si="16"/>
        <v>55952.380599999997</v>
      </c>
      <c r="E108" s="6">
        <f t="shared" si="10"/>
        <v>595.23810000000003</v>
      </c>
      <c r="F108" s="6">
        <f t="shared" si="11"/>
        <v>279.76190000000003</v>
      </c>
      <c r="G108" s="6">
        <f t="shared" si="17"/>
        <v>55357.142500000002</v>
      </c>
      <c r="H108" s="6">
        <f t="shared" si="12"/>
        <v>875</v>
      </c>
      <c r="I108" s="10">
        <f t="shared" si="13"/>
        <v>0</v>
      </c>
      <c r="J108" s="10"/>
      <c r="K108" s="11">
        <f t="shared" si="14"/>
        <v>2633.9286000000002</v>
      </c>
    </row>
    <row r="109" spans="2:11" x14ac:dyDescent="0.25">
      <c r="B109" s="2">
        <f t="shared" si="9"/>
        <v>46538</v>
      </c>
      <c r="C109" s="3">
        <f t="shared" si="15"/>
        <v>88</v>
      </c>
      <c r="D109" s="10">
        <f t="shared" si="16"/>
        <v>55357.142500000002</v>
      </c>
      <c r="E109" s="6">
        <f t="shared" si="10"/>
        <v>595.23810000000003</v>
      </c>
      <c r="F109" s="6">
        <f t="shared" si="11"/>
        <v>276.78570000000002</v>
      </c>
      <c r="G109" s="6">
        <f t="shared" si="17"/>
        <v>54761.904399999999</v>
      </c>
      <c r="H109" s="6">
        <f t="shared" si="12"/>
        <v>872.02380000000005</v>
      </c>
      <c r="I109" s="10">
        <f t="shared" si="13"/>
        <v>0</v>
      </c>
      <c r="J109" s="10"/>
      <c r="K109" s="11">
        <f t="shared" si="14"/>
        <v>3505.9524000000001</v>
      </c>
    </row>
    <row r="110" spans="2:11" x14ac:dyDescent="0.25">
      <c r="B110" s="2">
        <f t="shared" si="9"/>
        <v>46568</v>
      </c>
      <c r="C110" s="3">
        <f t="shared" si="15"/>
        <v>89</v>
      </c>
      <c r="D110" s="10">
        <f t="shared" si="16"/>
        <v>54761.904399999999</v>
      </c>
      <c r="E110" s="6">
        <f t="shared" si="10"/>
        <v>595.23810000000003</v>
      </c>
      <c r="F110" s="6">
        <f t="shared" si="11"/>
        <v>273.80950000000001</v>
      </c>
      <c r="G110" s="6">
        <f t="shared" si="17"/>
        <v>54166.666299999997</v>
      </c>
      <c r="H110" s="6">
        <f t="shared" si="12"/>
        <v>869.0476000000001</v>
      </c>
      <c r="I110" s="10">
        <f t="shared" si="13"/>
        <v>0</v>
      </c>
      <c r="J110" s="10"/>
      <c r="K110" s="11">
        <f t="shared" si="14"/>
        <v>4375</v>
      </c>
    </row>
    <row r="111" spans="2:11" x14ac:dyDescent="0.25">
      <c r="B111" s="2">
        <f t="shared" si="9"/>
        <v>46599</v>
      </c>
      <c r="C111" s="3">
        <f t="shared" si="15"/>
        <v>90</v>
      </c>
      <c r="D111" s="10">
        <f t="shared" si="16"/>
        <v>54166.666299999997</v>
      </c>
      <c r="E111" s="6">
        <f t="shared" si="10"/>
        <v>595.23810000000003</v>
      </c>
      <c r="F111" s="6">
        <f t="shared" si="11"/>
        <v>270.83330000000001</v>
      </c>
      <c r="G111" s="6">
        <f t="shared" si="17"/>
        <v>53571.428200000002</v>
      </c>
      <c r="H111" s="6">
        <f t="shared" si="12"/>
        <v>866.07140000000004</v>
      </c>
      <c r="I111" s="10">
        <f t="shared" si="13"/>
        <v>0</v>
      </c>
      <c r="J111" s="10"/>
      <c r="K111" s="11">
        <f t="shared" si="14"/>
        <v>5241.0713999999998</v>
      </c>
    </row>
    <row r="112" spans="2:11" x14ac:dyDescent="0.25">
      <c r="B112" s="2">
        <f t="shared" si="9"/>
        <v>46630</v>
      </c>
      <c r="C112" s="3">
        <f t="shared" si="15"/>
        <v>91</v>
      </c>
      <c r="D112" s="10">
        <f t="shared" si="16"/>
        <v>53571.428200000002</v>
      </c>
      <c r="E112" s="6">
        <f t="shared" si="10"/>
        <v>595.23810000000003</v>
      </c>
      <c r="F112" s="6">
        <f t="shared" si="11"/>
        <v>267.8571</v>
      </c>
      <c r="G112" s="6">
        <f t="shared" si="17"/>
        <v>52976.1901</v>
      </c>
      <c r="H112" s="6">
        <f t="shared" si="12"/>
        <v>863.09519999999998</v>
      </c>
      <c r="I112" s="10">
        <f t="shared" si="13"/>
        <v>0</v>
      </c>
      <c r="J112" s="10"/>
      <c r="K112" s="11">
        <f t="shared" si="14"/>
        <v>6104.1665999999996</v>
      </c>
    </row>
    <row r="113" spans="2:11" x14ac:dyDescent="0.25">
      <c r="B113" s="2">
        <f t="shared" si="9"/>
        <v>46660</v>
      </c>
      <c r="C113" s="3">
        <f t="shared" si="15"/>
        <v>92</v>
      </c>
      <c r="D113" s="10">
        <f t="shared" si="16"/>
        <v>52976.1901</v>
      </c>
      <c r="E113" s="6">
        <f t="shared" si="10"/>
        <v>595.23810000000003</v>
      </c>
      <c r="F113" s="6">
        <f t="shared" si="11"/>
        <v>264.88099999999997</v>
      </c>
      <c r="G113" s="6">
        <f t="shared" si="17"/>
        <v>52380.951999999997</v>
      </c>
      <c r="H113" s="6">
        <f t="shared" si="12"/>
        <v>860.1191</v>
      </c>
      <c r="I113" s="10">
        <f t="shared" si="13"/>
        <v>0</v>
      </c>
      <c r="J113" s="10"/>
      <c r="K113" s="11">
        <f t="shared" si="14"/>
        <v>6964.2856999999995</v>
      </c>
    </row>
    <row r="114" spans="2:11" x14ac:dyDescent="0.25">
      <c r="B114" s="2">
        <f t="shared" si="9"/>
        <v>46691</v>
      </c>
      <c r="C114" s="3">
        <f t="shared" si="15"/>
        <v>93</v>
      </c>
      <c r="D114" s="10">
        <f t="shared" si="16"/>
        <v>52380.951999999997</v>
      </c>
      <c r="E114" s="6">
        <f t="shared" si="10"/>
        <v>595.23810000000003</v>
      </c>
      <c r="F114" s="6">
        <f t="shared" si="11"/>
        <v>261.90480000000002</v>
      </c>
      <c r="G114" s="6">
        <f t="shared" si="17"/>
        <v>51785.713900000002</v>
      </c>
      <c r="H114" s="6">
        <f t="shared" si="12"/>
        <v>857.14290000000005</v>
      </c>
      <c r="I114" s="10">
        <f t="shared" si="13"/>
        <v>0</v>
      </c>
      <c r="J114" s="10"/>
      <c r="K114" s="11">
        <f t="shared" si="14"/>
        <v>7821.4285999999993</v>
      </c>
    </row>
    <row r="115" spans="2:11" x14ac:dyDescent="0.25">
      <c r="B115" s="2">
        <f t="shared" si="9"/>
        <v>46721</v>
      </c>
      <c r="C115" s="3">
        <f t="shared" si="15"/>
        <v>94</v>
      </c>
      <c r="D115" s="10">
        <f t="shared" si="16"/>
        <v>51785.713900000002</v>
      </c>
      <c r="E115" s="6">
        <f t="shared" si="10"/>
        <v>595.23810000000003</v>
      </c>
      <c r="F115" s="6">
        <f t="shared" si="11"/>
        <v>258.92860000000002</v>
      </c>
      <c r="G115" s="6">
        <f t="shared" si="17"/>
        <v>51190.4758</v>
      </c>
      <c r="H115" s="6">
        <f t="shared" si="12"/>
        <v>854.16669999999999</v>
      </c>
      <c r="I115" s="10">
        <f t="shared" si="13"/>
        <v>0</v>
      </c>
      <c r="J115" s="10"/>
      <c r="K115" s="11">
        <f t="shared" si="14"/>
        <v>8675.595299999999</v>
      </c>
    </row>
    <row r="116" spans="2:11" x14ac:dyDescent="0.25">
      <c r="B116" s="2">
        <f t="shared" si="9"/>
        <v>46752</v>
      </c>
      <c r="C116" s="3">
        <f t="shared" si="15"/>
        <v>95</v>
      </c>
      <c r="D116" s="10">
        <f t="shared" si="16"/>
        <v>51190.4758</v>
      </c>
      <c r="E116" s="6">
        <f t="shared" si="10"/>
        <v>595.23810000000003</v>
      </c>
      <c r="F116" s="6">
        <f t="shared" si="11"/>
        <v>255.95240000000001</v>
      </c>
      <c r="G116" s="6">
        <f t="shared" si="17"/>
        <v>50595.237699999998</v>
      </c>
      <c r="H116" s="6">
        <f t="shared" si="12"/>
        <v>851.19050000000004</v>
      </c>
      <c r="I116" s="10">
        <f t="shared" si="13"/>
        <v>0</v>
      </c>
      <c r="J116" s="10"/>
      <c r="K116" s="11">
        <f t="shared" si="14"/>
        <v>9526.7857999999997</v>
      </c>
    </row>
    <row r="117" spans="2:11" x14ac:dyDescent="0.25">
      <c r="B117" s="2">
        <f t="shared" si="9"/>
        <v>46783</v>
      </c>
      <c r="C117" s="3">
        <f t="shared" si="15"/>
        <v>96</v>
      </c>
      <c r="D117" s="10">
        <f t="shared" si="16"/>
        <v>50595.237699999998</v>
      </c>
      <c r="E117" s="6">
        <f t="shared" si="10"/>
        <v>595.23810000000003</v>
      </c>
      <c r="F117" s="6">
        <f t="shared" si="11"/>
        <v>252.97620000000001</v>
      </c>
      <c r="G117" s="6">
        <f t="shared" si="17"/>
        <v>49999.999600000003</v>
      </c>
      <c r="H117" s="6">
        <f t="shared" si="12"/>
        <v>848.21430000000009</v>
      </c>
      <c r="I117" s="10">
        <f t="shared" si="13"/>
        <v>10375.000099999999</v>
      </c>
      <c r="J117" s="10"/>
      <c r="K117" s="11">
        <f t="shared" si="14"/>
        <v>10375.000099999999</v>
      </c>
    </row>
    <row r="118" spans="2:11" x14ac:dyDescent="0.25">
      <c r="B118" s="2">
        <f t="shared" si="9"/>
        <v>46812</v>
      </c>
      <c r="C118" s="3">
        <f t="shared" si="15"/>
        <v>97</v>
      </c>
      <c r="D118" s="10">
        <f t="shared" si="16"/>
        <v>49999.999600000003</v>
      </c>
      <c r="E118" s="6">
        <f t="shared" si="10"/>
        <v>595.23810000000003</v>
      </c>
      <c r="F118" s="6">
        <f t="shared" si="11"/>
        <v>250</v>
      </c>
      <c r="G118" s="6">
        <f t="shared" si="17"/>
        <v>49404.761500000001</v>
      </c>
      <c r="H118" s="6">
        <f t="shared" si="12"/>
        <v>845.23810000000003</v>
      </c>
      <c r="I118" s="10">
        <f t="shared" si="13"/>
        <v>0</v>
      </c>
      <c r="J118" s="10"/>
      <c r="K118" s="11">
        <f t="shared" si="14"/>
        <v>845.23810000000003</v>
      </c>
    </row>
    <row r="119" spans="2:11" x14ac:dyDescent="0.25">
      <c r="B119" s="2">
        <f t="shared" si="9"/>
        <v>46843</v>
      </c>
      <c r="C119" s="3">
        <f t="shared" si="15"/>
        <v>98</v>
      </c>
      <c r="D119" s="10">
        <f t="shared" si="16"/>
        <v>49404.761500000001</v>
      </c>
      <c r="E119" s="6">
        <f t="shared" si="10"/>
        <v>595.23810000000003</v>
      </c>
      <c r="F119" s="6">
        <f t="shared" si="11"/>
        <v>247.02379999999999</v>
      </c>
      <c r="G119" s="6">
        <f t="shared" si="17"/>
        <v>48809.523399999998</v>
      </c>
      <c r="H119" s="6">
        <f t="shared" si="12"/>
        <v>842.26189999999997</v>
      </c>
      <c r="I119" s="10">
        <f t="shared" si="13"/>
        <v>0</v>
      </c>
      <c r="J119" s="10"/>
      <c r="K119" s="11">
        <f t="shared" si="14"/>
        <v>1687.5</v>
      </c>
    </row>
    <row r="120" spans="2:11" x14ac:dyDescent="0.25">
      <c r="B120" s="2">
        <f t="shared" si="9"/>
        <v>46873</v>
      </c>
      <c r="C120" s="3">
        <f t="shared" si="15"/>
        <v>99</v>
      </c>
      <c r="D120" s="10">
        <f t="shared" si="16"/>
        <v>48809.523399999998</v>
      </c>
      <c r="E120" s="6">
        <f t="shared" si="10"/>
        <v>595.23810000000003</v>
      </c>
      <c r="F120" s="6">
        <f t="shared" si="11"/>
        <v>244.04759999999999</v>
      </c>
      <c r="G120" s="6">
        <f t="shared" si="17"/>
        <v>48214.285300000003</v>
      </c>
      <c r="H120" s="6">
        <f t="shared" si="12"/>
        <v>839.28570000000002</v>
      </c>
      <c r="I120" s="10">
        <f t="shared" si="13"/>
        <v>0</v>
      </c>
      <c r="J120" s="10"/>
      <c r="K120" s="11">
        <f t="shared" si="14"/>
        <v>2526.7856999999999</v>
      </c>
    </row>
    <row r="121" spans="2:11" x14ac:dyDescent="0.25">
      <c r="B121" s="2">
        <f t="shared" si="9"/>
        <v>46904</v>
      </c>
      <c r="C121" s="3">
        <f t="shared" si="15"/>
        <v>100</v>
      </c>
      <c r="D121" s="10">
        <f t="shared" si="16"/>
        <v>48214.285300000003</v>
      </c>
      <c r="E121" s="6">
        <f t="shared" si="10"/>
        <v>595.23810000000003</v>
      </c>
      <c r="F121" s="6">
        <f t="shared" si="11"/>
        <v>241.07140000000001</v>
      </c>
      <c r="G121" s="6">
        <f t="shared" si="17"/>
        <v>47619.047200000001</v>
      </c>
      <c r="H121" s="6">
        <f t="shared" si="12"/>
        <v>836.30950000000007</v>
      </c>
      <c r="I121" s="10">
        <f t="shared" si="13"/>
        <v>0</v>
      </c>
      <c r="J121" s="10"/>
      <c r="K121" s="11">
        <f t="shared" si="14"/>
        <v>3363.0951999999997</v>
      </c>
    </row>
    <row r="122" spans="2:11" x14ac:dyDescent="0.25">
      <c r="B122" s="2">
        <f t="shared" si="9"/>
        <v>46934</v>
      </c>
      <c r="C122" s="3">
        <f t="shared" si="15"/>
        <v>101</v>
      </c>
      <c r="D122" s="10">
        <f t="shared" si="16"/>
        <v>47619.047200000001</v>
      </c>
      <c r="E122" s="6">
        <f t="shared" si="10"/>
        <v>595.23810000000003</v>
      </c>
      <c r="F122" s="6">
        <f t="shared" si="11"/>
        <v>238.09520000000001</v>
      </c>
      <c r="G122" s="6">
        <f t="shared" si="17"/>
        <v>47023.809099999999</v>
      </c>
      <c r="H122" s="6">
        <f t="shared" si="12"/>
        <v>833.33330000000001</v>
      </c>
      <c r="I122" s="10">
        <f t="shared" si="13"/>
        <v>0</v>
      </c>
      <c r="J122" s="10"/>
      <c r="K122" s="11">
        <f t="shared" si="14"/>
        <v>4196.4285</v>
      </c>
    </row>
    <row r="123" spans="2:11" x14ac:dyDescent="0.25">
      <c r="B123" s="2">
        <f t="shared" si="9"/>
        <v>46965</v>
      </c>
      <c r="C123" s="3">
        <f t="shared" si="15"/>
        <v>102</v>
      </c>
      <c r="D123" s="10">
        <f t="shared" si="16"/>
        <v>47023.809099999999</v>
      </c>
      <c r="E123" s="6">
        <f t="shared" si="10"/>
        <v>595.23810000000003</v>
      </c>
      <c r="F123" s="6">
        <f t="shared" si="11"/>
        <v>235.119</v>
      </c>
      <c r="G123" s="6">
        <f t="shared" si="17"/>
        <v>46428.571000000004</v>
      </c>
      <c r="H123" s="6">
        <f t="shared" si="12"/>
        <v>830.35710000000006</v>
      </c>
      <c r="I123" s="10">
        <f t="shared" si="13"/>
        <v>0</v>
      </c>
      <c r="J123" s="10"/>
      <c r="K123" s="11">
        <f t="shared" si="14"/>
        <v>5026.7856000000002</v>
      </c>
    </row>
    <row r="124" spans="2:11" x14ac:dyDescent="0.25">
      <c r="B124" s="2">
        <f t="shared" si="9"/>
        <v>46996</v>
      </c>
      <c r="C124" s="3">
        <f t="shared" si="15"/>
        <v>103</v>
      </c>
      <c r="D124" s="10">
        <f t="shared" si="16"/>
        <v>46428.571000000004</v>
      </c>
      <c r="E124" s="6">
        <f t="shared" si="10"/>
        <v>595.23810000000003</v>
      </c>
      <c r="F124" s="6">
        <f t="shared" si="11"/>
        <v>232.1429</v>
      </c>
      <c r="G124" s="6">
        <f t="shared" si="17"/>
        <v>45833.332900000001</v>
      </c>
      <c r="H124" s="6">
        <f t="shared" si="12"/>
        <v>827.38100000000009</v>
      </c>
      <c r="I124" s="10">
        <f t="shared" si="13"/>
        <v>0</v>
      </c>
      <c r="J124" s="10"/>
      <c r="K124" s="11">
        <f t="shared" si="14"/>
        <v>5854.1666000000005</v>
      </c>
    </row>
    <row r="125" spans="2:11" x14ac:dyDescent="0.25">
      <c r="B125" s="2">
        <f t="shared" si="9"/>
        <v>47026</v>
      </c>
      <c r="C125" s="3">
        <f t="shared" si="15"/>
        <v>104</v>
      </c>
      <c r="D125" s="10">
        <f t="shared" si="16"/>
        <v>45833.332900000001</v>
      </c>
      <c r="E125" s="6">
        <f t="shared" si="10"/>
        <v>595.23810000000003</v>
      </c>
      <c r="F125" s="6">
        <f t="shared" si="11"/>
        <v>229.16669999999999</v>
      </c>
      <c r="G125" s="6">
        <f t="shared" si="17"/>
        <v>45238.094799999999</v>
      </c>
      <c r="H125" s="6">
        <f t="shared" si="12"/>
        <v>824.40480000000002</v>
      </c>
      <c r="I125" s="10">
        <f t="shared" si="13"/>
        <v>0</v>
      </c>
      <c r="J125" s="10"/>
      <c r="K125" s="11">
        <f t="shared" si="14"/>
        <v>6678.5714000000007</v>
      </c>
    </row>
    <row r="126" spans="2:11" x14ac:dyDescent="0.25">
      <c r="B126" s="2">
        <f t="shared" si="9"/>
        <v>47057</v>
      </c>
      <c r="C126" s="3">
        <f t="shared" si="15"/>
        <v>105</v>
      </c>
      <c r="D126" s="10">
        <f t="shared" si="16"/>
        <v>45238.094799999999</v>
      </c>
      <c r="E126" s="6">
        <f t="shared" si="10"/>
        <v>595.23810000000003</v>
      </c>
      <c r="F126" s="6">
        <f t="shared" si="11"/>
        <v>226.19049999999999</v>
      </c>
      <c r="G126" s="6">
        <f t="shared" si="17"/>
        <v>44642.856699999997</v>
      </c>
      <c r="H126" s="6">
        <f t="shared" si="12"/>
        <v>821.42859999999996</v>
      </c>
      <c r="I126" s="10">
        <f t="shared" si="13"/>
        <v>0</v>
      </c>
      <c r="J126" s="10"/>
      <c r="K126" s="11">
        <f t="shared" si="14"/>
        <v>7500.0000000000009</v>
      </c>
    </row>
    <row r="127" spans="2:11" x14ac:dyDescent="0.25">
      <c r="B127" s="2">
        <f t="shared" si="9"/>
        <v>47087</v>
      </c>
      <c r="C127" s="3">
        <f t="shared" si="15"/>
        <v>106</v>
      </c>
      <c r="D127" s="10">
        <f t="shared" si="16"/>
        <v>44642.856699999997</v>
      </c>
      <c r="E127" s="6">
        <f t="shared" si="10"/>
        <v>595.23810000000003</v>
      </c>
      <c r="F127" s="6">
        <f t="shared" si="11"/>
        <v>223.21430000000001</v>
      </c>
      <c r="G127" s="6">
        <f t="shared" si="17"/>
        <v>44047.618600000002</v>
      </c>
      <c r="H127" s="6">
        <f t="shared" si="12"/>
        <v>818.45240000000001</v>
      </c>
      <c r="I127" s="10">
        <f t="shared" si="13"/>
        <v>0</v>
      </c>
      <c r="J127" s="10"/>
      <c r="K127" s="11">
        <f t="shared" si="14"/>
        <v>8318.4524000000001</v>
      </c>
    </row>
    <row r="128" spans="2:11" x14ac:dyDescent="0.25">
      <c r="B128" s="2">
        <f t="shared" si="9"/>
        <v>47118</v>
      </c>
      <c r="C128" s="3">
        <f t="shared" si="15"/>
        <v>107</v>
      </c>
      <c r="D128" s="10">
        <f t="shared" si="16"/>
        <v>44047.618600000002</v>
      </c>
      <c r="E128" s="6">
        <f t="shared" si="10"/>
        <v>595.23810000000003</v>
      </c>
      <c r="F128" s="6">
        <f t="shared" si="11"/>
        <v>220.2381</v>
      </c>
      <c r="G128" s="6">
        <f t="shared" si="17"/>
        <v>43452.380499999999</v>
      </c>
      <c r="H128" s="6">
        <f t="shared" si="12"/>
        <v>815.47620000000006</v>
      </c>
      <c r="I128" s="10">
        <f t="shared" si="13"/>
        <v>0</v>
      </c>
      <c r="J128" s="10"/>
      <c r="K128" s="11">
        <f t="shared" si="14"/>
        <v>9133.9285999999993</v>
      </c>
    </row>
    <row r="129" spans="2:11" x14ac:dyDescent="0.25">
      <c r="B129" s="2">
        <f t="shared" si="9"/>
        <v>47149</v>
      </c>
      <c r="C129" s="3">
        <f t="shared" si="15"/>
        <v>108</v>
      </c>
      <c r="D129" s="10">
        <f t="shared" si="16"/>
        <v>43452.380499999999</v>
      </c>
      <c r="E129" s="6">
        <f t="shared" si="10"/>
        <v>595.23810000000003</v>
      </c>
      <c r="F129" s="6">
        <f t="shared" si="11"/>
        <v>217.2619</v>
      </c>
      <c r="G129" s="6">
        <f t="shared" si="17"/>
        <v>42857.142399999997</v>
      </c>
      <c r="H129" s="6">
        <f t="shared" si="12"/>
        <v>812.5</v>
      </c>
      <c r="I129" s="10">
        <f t="shared" si="13"/>
        <v>9946.4285999999993</v>
      </c>
      <c r="J129" s="10"/>
      <c r="K129" s="11">
        <f t="shared" si="14"/>
        <v>9946.4285999999993</v>
      </c>
    </row>
    <row r="130" spans="2:11" x14ac:dyDescent="0.25">
      <c r="B130" s="2">
        <f t="shared" si="9"/>
        <v>47177</v>
      </c>
      <c r="C130" s="3">
        <f t="shared" si="15"/>
        <v>109</v>
      </c>
      <c r="D130" s="10">
        <f t="shared" si="16"/>
        <v>42857.142399999997</v>
      </c>
      <c r="E130" s="6">
        <f t="shared" si="10"/>
        <v>595.23810000000003</v>
      </c>
      <c r="F130" s="6">
        <f t="shared" si="11"/>
        <v>214.28569999999999</v>
      </c>
      <c r="G130" s="6">
        <f t="shared" si="17"/>
        <v>42261.904300000002</v>
      </c>
      <c r="H130" s="6">
        <f t="shared" si="12"/>
        <v>809.52380000000005</v>
      </c>
      <c r="I130" s="10">
        <f t="shared" si="13"/>
        <v>0</v>
      </c>
      <c r="J130" s="10"/>
      <c r="K130" s="11">
        <f t="shared" si="14"/>
        <v>809.52380000000005</v>
      </c>
    </row>
    <row r="131" spans="2:11" x14ac:dyDescent="0.25">
      <c r="B131" s="2">
        <f t="shared" si="9"/>
        <v>47208</v>
      </c>
      <c r="C131" s="3">
        <f t="shared" si="15"/>
        <v>110</v>
      </c>
      <c r="D131" s="10">
        <f t="shared" si="16"/>
        <v>42261.904300000002</v>
      </c>
      <c r="E131" s="6">
        <f t="shared" si="10"/>
        <v>595.23810000000003</v>
      </c>
      <c r="F131" s="6">
        <f t="shared" si="11"/>
        <v>211.30950000000001</v>
      </c>
      <c r="G131" s="6">
        <f t="shared" si="17"/>
        <v>41666.6662</v>
      </c>
      <c r="H131" s="6">
        <f t="shared" si="12"/>
        <v>806.5476000000001</v>
      </c>
      <c r="I131" s="10">
        <f t="shared" si="13"/>
        <v>0</v>
      </c>
      <c r="J131" s="10"/>
      <c r="K131" s="11">
        <f t="shared" si="14"/>
        <v>1616.0714000000003</v>
      </c>
    </row>
    <row r="132" spans="2:11" x14ac:dyDescent="0.25">
      <c r="B132" s="2">
        <f t="shared" si="9"/>
        <v>47238</v>
      </c>
      <c r="C132" s="3">
        <f t="shared" si="15"/>
        <v>111</v>
      </c>
      <c r="D132" s="10">
        <f t="shared" si="16"/>
        <v>41666.6662</v>
      </c>
      <c r="E132" s="6">
        <f t="shared" si="10"/>
        <v>595.23810000000003</v>
      </c>
      <c r="F132" s="6">
        <f t="shared" si="11"/>
        <v>208.33330000000001</v>
      </c>
      <c r="G132" s="6">
        <f t="shared" si="17"/>
        <v>41071.428099999997</v>
      </c>
      <c r="H132" s="6">
        <f t="shared" si="12"/>
        <v>803.57140000000004</v>
      </c>
      <c r="I132" s="10">
        <f t="shared" si="13"/>
        <v>0</v>
      </c>
      <c r="J132" s="10"/>
      <c r="K132" s="11">
        <f t="shared" si="14"/>
        <v>2419.6428000000005</v>
      </c>
    </row>
    <row r="133" spans="2:11" x14ac:dyDescent="0.25">
      <c r="B133" s="2">
        <f t="shared" si="9"/>
        <v>47269</v>
      </c>
      <c r="C133" s="3">
        <f t="shared" si="15"/>
        <v>112</v>
      </c>
      <c r="D133" s="10">
        <f t="shared" si="16"/>
        <v>41071.428099999997</v>
      </c>
      <c r="E133" s="6">
        <f t="shared" si="10"/>
        <v>595.23810000000003</v>
      </c>
      <c r="F133" s="6">
        <f t="shared" si="11"/>
        <v>205.3571</v>
      </c>
      <c r="G133" s="6">
        <f t="shared" si="17"/>
        <v>40476.19</v>
      </c>
      <c r="H133" s="6">
        <f t="shared" si="12"/>
        <v>800.59519999999998</v>
      </c>
      <c r="I133" s="10">
        <f t="shared" si="13"/>
        <v>0</v>
      </c>
      <c r="J133" s="10"/>
      <c r="K133" s="11">
        <f t="shared" si="14"/>
        <v>3220.2380000000003</v>
      </c>
    </row>
    <row r="134" spans="2:11" x14ac:dyDescent="0.25">
      <c r="B134" s="2">
        <f t="shared" si="9"/>
        <v>47299</v>
      </c>
      <c r="C134" s="3">
        <f t="shared" si="15"/>
        <v>113</v>
      </c>
      <c r="D134" s="10">
        <f t="shared" si="16"/>
        <v>40476.19</v>
      </c>
      <c r="E134" s="6">
        <f t="shared" si="10"/>
        <v>595.23810000000003</v>
      </c>
      <c r="F134" s="6">
        <f t="shared" si="11"/>
        <v>202.381</v>
      </c>
      <c r="G134" s="6">
        <f t="shared" si="17"/>
        <v>39880.9519</v>
      </c>
      <c r="H134" s="6">
        <f t="shared" si="12"/>
        <v>797.6191</v>
      </c>
      <c r="I134" s="10">
        <f t="shared" si="13"/>
        <v>0</v>
      </c>
      <c r="J134" s="10"/>
      <c r="K134" s="11">
        <f t="shared" si="14"/>
        <v>4017.8571000000002</v>
      </c>
    </row>
    <row r="135" spans="2:11" x14ac:dyDescent="0.25">
      <c r="B135" s="2">
        <f t="shared" si="9"/>
        <v>47330</v>
      </c>
      <c r="C135" s="3">
        <f t="shared" si="15"/>
        <v>114</v>
      </c>
      <c r="D135" s="10">
        <f t="shared" si="16"/>
        <v>39880.9519</v>
      </c>
      <c r="E135" s="6">
        <f t="shared" si="10"/>
        <v>595.23810000000003</v>
      </c>
      <c r="F135" s="6">
        <f t="shared" si="11"/>
        <v>199.40479999999999</v>
      </c>
      <c r="G135" s="6">
        <f t="shared" si="17"/>
        <v>39285.713799999998</v>
      </c>
      <c r="H135" s="6">
        <f t="shared" si="12"/>
        <v>794.64290000000005</v>
      </c>
      <c r="I135" s="10">
        <f t="shared" si="13"/>
        <v>0</v>
      </c>
      <c r="J135" s="10"/>
      <c r="K135" s="11">
        <f t="shared" si="14"/>
        <v>4812.5</v>
      </c>
    </row>
    <row r="136" spans="2:11" x14ac:dyDescent="0.25">
      <c r="B136" s="2">
        <f t="shared" si="9"/>
        <v>47361</v>
      </c>
      <c r="C136" s="3">
        <f t="shared" si="15"/>
        <v>115</v>
      </c>
      <c r="D136" s="10">
        <f t="shared" si="16"/>
        <v>39285.713799999998</v>
      </c>
      <c r="E136" s="6">
        <f t="shared" si="10"/>
        <v>595.23810000000003</v>
      </c>
      <c r="F136" s="6">
        <f t="shared" si="11"/>
        <v>196.42859999999999</v>
      </c>
      <c r="G136" s="6">
        <f t="shared" si="17"/>
        <v>38690.475700000003</v>
      </c>
      <c r="H136" s="6">
        <f t="shared" si="12"/>
        <v>791.66669999999999</v>
      </c>
      <c r="I136" s="10">
        <f t="shared" si="13"/>
        <v>0</v>
      </c>
      <c r="J136" s="10"/>
      <c r="K136" s="11">
        <f t="shared" si="14"/>
        <v>5604.1666999999998</v>
      </c>
    </row>
    <row r="137" spans="2:11" x14ac:dyDescent="0.25">
      <c r="B137" s="2">
        <f t="shared" si="9"/>
        <v>47391</v>
      </c>
      <c r="C137" s="3">
        <f t="shared" si="15"/>
        <v>116</v>
      </c>
      <c r="D137" s="10">
        <f t="shared" si="16"/>
        <v>38690.475700000003</v>
      </c>
      <c r="E137" s="6">
        <f t="shared" si="10"/>
        <v>595.23810000000003</v>
      </c>
      <c r="F137" s="6">
        <f t="shared" si="11"/>
        <v>193.45240000000001</v>
      </c>
      <c r="G137" s="6">
        <f t="shared" si="17"/>
        <v>38095.2376</v>
      </c>
      <c r="H137" s="6">
        <f t="shared" si="12"/>
        <v>788.69050000000004</v>
      </c>
      <c r="I137" s="10">
        <f t="shared" si="13"/>
        <v>0</v>
      </c>
      <c r="J137" s="10"/>
      <c r="K137" s="11">
        <f t="shared" si="14"/>
        <v>6392.8571999999995</v>
      </c>
    </row>
    <row r="138" spans="2:11" x14ac:dyDescent="0.25">
      <c r="B138" s="2">
        <f t="shared" si="9"/>
        <v>47422</v>
      </c>
      <c r="C138" s="3">
        <f t="shared" si="15"/>
        <v>117</v>
      </c>
      <c r="D138" s="10">
        <f t="shared" si="16"/>
        <v>38095.2376</v>
      </c>
      <c r="E138" s="6">
        <f t="shared" si="10"/>
        <v>595.23810000000003</v>
      </c>
      <c r="F138" s="6">
        <f t="shared" si="11"/>
        <v>190.47620000000001</v>
      </c>
      <c r="G138" s="6">
        <f t="shared" si="17"/>
        <v>37499.999499999998</v>
      </c>
      <c r="H138" s="6">
        <f t="shared" si="12"/>
        <v>785.71430000000009</v>
      </c>
      <c r="I138" s="10">
        <f t="shared" si="13"/>
        <v>0</v>
      </c>
      <c r="J138" s="10"/>
      <c r="K138" s="11">
        <f t="shared" si="14"/>
        <v>7178.5715</v>
      </c>
    </row>
    <row r="139" spans="2:11" x14ac:dyDescent="0.25">
      <c r="B139" s="2">
        <f t="shared" si="9"/>
        <v>47452</v>
      </c>
      <c r="C139" s="3">
        <f t="shared" si="15"/>
        <v>118</v>
      </c>
      <c r="D139" s="10">
        <f t="shared" si="16"/>
        <v>37499.999499999998</v>
      </c>
      <c r="E139" s="6">
        <f t="shared" si="10"/>
        <v>595.23810000000003</v>
      </c>
      <c r="F139" s="6">
        <f t="shared" si="11"/>
        <v>187.5</v>
      </c>
      <c r="G139" s="6">
        <f t="shared" si="17"/>
        <v>36904.761400000003</v>
      </c>
      <c r="H139" s="6">
        <f t="shared" si="12"/>
        <v>782.73810000000003</v>
      </c>
      <c r="I139" s="10">
        <f t="shared" si="13"/>
        <v>0</v>
      </c>
      <c r="J139" s="10"/>
      <c r="K139" s="11">
        <f t="shared" si="14"/>
        <v>7961.3096000000005</v>
      </c>
    </row>
    <row r="140" spans="2:11" x14ac:dyDescent="0.25">
      <c r="B140" s="2">
        <f t="shared" si="9"/>
        <v>47483</v>
      </c>
      <c r="C140" s="3">
        <f t="shared" si="15"/>
        <v>119</v>
      </c>
      <c r="D140" s="10">
        <f t="shared" si="16"/>
        <v>36904.761400000003</v>
      </c>
      <c r="E140" s="6">
        <f t="shared" si="10"/>
        <v>595.23810000000003</v>
      </c>
      <c r="F140" s="6">
        <f t="shared" si="11"/>
        <v>184.52379999999999</v>
      </c>
      <c r="G140" s="6">
        <f t="shared" si="17"/>
        <v>36309.523300000001</v>
      </c>
      <c r="H140" s="6">
        <f t="shared" si="12"/>
        <v>779.76189999999997</v>
      </c>
      <c r="I140" s="10">
        <f t="shared" si="13"/>
        <v>0</v>
      </c>
      <c r="J140" s="10"/>
      <c r="K140" s="11">
        <f t="shared" si="14"/>
        <v>8741.0715</v>
      </c>
    </row>
    <row r="141" spans="2:11" x14ac:dyDescent="0.25">
      <c r="B141" s="2">
        <f t="shared" si="9"/>
        <v>47514</v>
      </c>
      <c r="C141" s="3">
        <f t="shared" si="15"/>
        <v>120</v>
      </c>
      <c r="D141" s="10">
        <f t="shared" si="16"/>
        <v>36309.523300000001</v>
      </c>
      <c r="E141" s="6">
        <f t="shared" si="10"/>
        <v>36309.523300000001</v>
      </c>
      <c r="F141" s="6">
        <f t="shared" si="11"/>
        <v>181.54759999999999</v>
      </c>
      <c r="G141" s="6">
        <f t="shared" si="17"/>
        <v>0</v>
      </c>
      <c r="H141" s="6">
        <f t="shared" si="12"/>
        <v>36491.070899999999</v>
      </c>
      <c r="I141" s="10">
        <f t="shared" si="13"/>
        <v>45232.142399999997</v>
      </c>
      <c r="J141" s="10"/>
      <c r="K141" s="11">
        <f t="shared" si="14"/>
        <v>45232.142399999997</v>
      </c>
    </row>
    <row r="142" spans="2:11" x14ac:dyDescent="0.25">
      <c r="B142" s="2" t="str">
        <f t="shared" si="9"/>
        <v/>
      </c>
      <c r="C142" s="3" t="str">
        <f t="shared" si="15"/>
        <v/>
      </c>
      <c r="D142" s="10" t="str">
        <f t="shared" si="16"/>
        <v/>
      </c>
      <c r="E142" s="6" t="str">
        <f t="shared" si="10"/>
        <v/>
      </c>
      <c r="F142" s="6" t="str">
        <f t="shared" si="11"/>
        <v/>
      </c>
      <c r="G142" s="6" t="str">
        <f t="shared" si="17"/>
        <v/>
      </c>
      <c r="H142" s="6" t="str">
        <f t="shared" si="12"/>
        <v/>
      </c>
      <c r="I142" s="10" t="str">
        <f t="shared" si="13"/>
        <v/>
      </c>
      <c r="J142" s="10"/>
      <c r="K142" s="11" t="str">
        <f t="shared" si="14"/>
        <v/>
      </c>
    </row>
    <row r="143" spans="2:11" x14ac:dyDescent="0.25">
      <c r="B143" s="2" t="str">
        <f t="shared" si="9"/>
        <v/>
      </c>
      <c r="C143" s="3" t="str">
        <f t="shared" si="15"/>
        <v/>
      </c>
      <c r="D143" s="10" t="str">
        <f t="shared" si="16"/>
        <v/>
      </c>
      <c r="E143" s="6" t="str">
        <f t="shared" si="10"/>
        <v/>
      </c>
      <c r="F143" s="6" t="str">
        <f t="shared" si="11"/>
        <v/>
      </c>
      <c r="G143" s="6" t="str">
        <f t="shared" si="17"/>
        <v/>
      </c>
      <c r="H143" s="6" t="str">
        <f t="shared" si="12"/>
        <v/>
      </c>
      <c r="I143" s="10" t="str">
        <f t="shared" si="13"/>
        <v/>
      </c>
      <c r="J143" s="10"/>
      <c r="K143" s="11" t="str">
        <f t="shared" si="14"/>
        <v/>
      </c>
    </row>
    <row r="144" spans="2:11" x14ac:dyDescent="0.25">
      <c r="B144" s="2" t="str">
        <f t="shared" si="9"/>
        <v/>
      </c>
      <c r="C144" s="3" t="str">
        <f t="shared" si="15"/>
        <v/>
      </c>
      <c r="D144" s="10" t="str">
        <f t="shared" si="16"/>
        <v/>
      </c>
      <c r="E144" s="6" t="str">
        <f t="shared" si="10"/>
        <v/>
      </c>
      <c r="F144" s="6" t="str">
        <f t="shared" si="11"/>
        <v/>
      </c>
      <c r="G144" s="6" t="str">
        <f t="shared" si="17"/>
        <v/>
      </c>
      <c r="H144" s="6" t="str">
        <f t="shared" si="12"/>
        <v/>
      </c>
      <c r="I144" s="10" t="str">
        <f t="shared" si="13"/>
        <v/>
      </c>
      <c r="J144" s="10"/>
      <c r="K144" s="11" t="str">
        <f t="shared" si="14"/>
        <v/>
      </c>
    </row>
    <row r="145" spans="2:11" x14ac:dyDescent="0.25">
      <c r="B145" s="2" t="str">
        <f t="shared" si="9"/>
        <v/>
      </c>
      <c r="C145" s="3" t="str">
        <f t="shared" si="15"/>
        <v/>
      </c>
      <c r="D145" s="10" t="str">
        <f t="shared" si="16"/>
        <v/>
      </c>
      <c r="E145" s="6" t="str">
        <f t="shared" si="10"/>
        <v/>
      </c>
      <c r="F145" s="6" t="str">
        <f t="shared" si="11"/>
        <v/>
      </c>
      <c r="G145" s="6" t="str">
        <f t="shared" si="17"/>
        <v/>
      </c>
      <c r="H145" s="6" t="str">
        <f t="shared" si="12"/>
        <v/>
      </c>
      <c r="I145" s="10" t="str">
        <f t="shared" si="13"/>
        <v/>
      </c>
      <c r="J145" s="10"/>
      <c r="K145" s="11" t="str">
        <f t="shared" si="14"/>
        <v/>
      </c>
    </row>
    <row r="146" spans="2:11" x14ac:dyDescent="0.25">
      <c r="B146" s="2" t="str">
        <f t="shared" si="9"/>
        <v/>
      </c>
      <c r="C146" s="3" t="str">
        <f t="shared" si="15"/>
        <v/>
      </c>
      <c r="D146" s="10" t="str">
        <f t="shared" si="16"/>
        <v/>
      </c>
      <c r="E146" s="6" t="str">
        <f t="shared" si="10"/>
        <v/>
      </c>
      <c r="F146" s="6" t="str">
        <f t="shared" si="11"/>
        <v/>
      </c>
      <c r="G146" s="6" t="str">
        <f t="shared" si="17"/>
        <v/>
      </c>
      <c r="H146" s="6" t="str">
        <f t="shared" si="12"/>
        <v/>
      </c>
      <c r="I146" s="10" t="str">
        <f t="shared" si="13"/>
        <v/>
      </c>
      <c r="J146" s="10"/>
      <c r="K146" s="11" t="str">
        <f t="shared" si="14"/>
        <v/>
      </c>
    </row>
    <row r="147" spans="2:11" x14ac:dyDescent="0.25">
      <c r="B147" s="2" t="str">
        <f t="shared" si="9"/>
        <v/>
      </c>
      <c r="C147" s="3" t="str">
        <f t="shared" si="15"/>
        <v/>
      </c>
      <c r="D147" s="10" t="str">
        <f t="shared" si="16"/>
        <v/>
      </c>
      <c r="E147" s="6" t="str">
        <f t="shared" si="10"/>
        <v/>
      </c>
      <c r="F147" s="6" t="str">
        <f t="shared" si="11"/>
        <v/>
      </c>
      <c r="G147" s="6" t="str">
        <f t="shared" si="17"/>
        <v/>
      </c>
      <c r="H147" s="6" t="str">
        <f t="shared" si="12"/>
        <v/>
      </c>
      <c r="I147" s="10" t="str">
        <f t="shared" si="13"/>
        <v/>
      </c>
      <c r="J147" s="10"/>
      <c r="K147" s="11" t="str">
        <f t="shared" si="14"/>
        <v/>
      </c>
    </row>
    <row r="148" spans="2:11" x14ac:dyDescent="0.25">
      <c r="B148" s="2" t="str">
        <f t="shared" si="9"/>
        <v/>
      </c>
      <c r="C148" s="3" t="str">
        <f t="shared" si="15"/>
        <v/>
      </c>
      <c r="D148" s="10" t="str">
        <f t="shared" si="16"/>
        <v/>
      </c>
      <c r="E148" s="6" t="str">
        <f t="shared" si="10"/>
        <v/>
      </c>
      <c r="F148" s="6" t="str">
        <f t="shared" si="11"/>
        <v/>
      </c>
      <c r="G148" s="6" t="str">
        <f t="shared" si="17"/>
        <v/>
      </c>
      <c r="H148" s="6" t="str">
        <f t="shared" si="12"/>
        <v/>
      </c>
      <c r="I148" s="10" t="str">
        <f t="shared" si="13"/>
        <v/>
      </c>
      <c r="J148" s="10"/>
      <c r="K148" s="11" t="str">
        <f t="shared" si="14"/>
        <v/>
      </c>
    </row>
    <row r="149" spans="2:11" x14ac:dyDescent="0.25">
      <c r="B149" s="2" t="str">
        <f t="shared" si="9"/>
        <v/>
      </c>
      <c r="C149" s="3" t="str">
        <f t="shared" si="15"/>
        <v/>
      </c>
      <c r="D149" s="10" t="str">
        <f t="shared" si="16"/>
        <v/>
      </c>
      <c r="E149" s="6" t="str">
        <f t="shared" si="10"/>
        <v/>
      </c>
      <c r="F149" s="6" t="str">
        <f t="shared" si="11"/>
        <v/>
      </c>
      <c r="G149" s="6" t="str">
        <f t="shared" si="17"/>
        <v/>
      </c>
      <c r="H149" s="6" t="str">
        <f t="shared" si="12"/>
        <v/>
      </c>
      <c r="I149" s="10" t="str">
        <f t="shared" si="13"/>
        <v/>
      </c>
      <c r="J149" s="10"/>
      <c r="K149" s="11" t="str">
        <f t="shared" si="14"/>
        <v/>
      </c>
    </row>
    <row r="150" spans="2:11" x14ac:dyDescent="0.25">
      <c r="B150" s="2" t="str">
        <f t="shared" ref="B150:B213" si="18">IF($C150&lt;&gt;"",EOMONTH(LoanClosingDate,$C150),"")</f>
        <v/>
      </c>
      <c r="C150" s="3" t="str">
        <f t="shared" si="15"/>
        <v/>
      </c>
      <c r="D150" s="10" t="str">
        <f t="shared" si="16"/>
        <v/>
      </c>
      <c r="E150" s="6" t="str">
        <f t="shared" ref="E150:E213" si="19">IF($C150&lt;&gt;"",IF($C150=LoanTerm,$G149,IF($C150&gt;PandIDeferral,ROUND(PPMT(0,1,EffectiveAmortizationTerm,-SBBPrincipal),5),0)),"")</f>
        <v/>
      </c>
      <c r="F150" s="6" t="str">
        <f t="shared" ref="F150:F213" si="20">IF($C150&lt;&gt;"",ROUND(IF($C150&gt;FHLBInterestDeferral,$D150*((TotalRate/100)/12),IF($C150&gt;PandIDeferral,$D150*((MemberRateYr2/100)/12),0)),4),"")</f>
        <v/>
      </c>
      <c r="G150" s="6" t="str">
        <f t="shared" si="17"/>
        <v/>
      </c>
      <c r="H150" s="6" t="str">
        <f t="shared" ref="H150:H213" si="21">IF($C150&lt;&gt;"",$E150+$F150,"")</f>
        <v/>
      </c>
      <c r="I150" s="10" t="str">
        <f t="shared" ref="I150:I213" si="22">IF($C150&lt;&gt;"",IF(OR(MOD($C150,12)=0,$C150=LoanTerm),$K150,0),"")</f>
        <v/>
      </c>
      <c r="J150" s="10"/>
      <c r="K150" s="11" t="str">
        <f t="shared" ref="K150:K213" si="23">IF($C150&lt;&gt;"",IF(IFERROR(MOD($C149,12),0)=0,$H150,$K149+$H150),"")</f>
        <v/>
      </c>
    </row>
    <row r="151" spans="2:11" x14ac:dyDescent="0.25">
      <c r="B151" s="2" t="str">
        <f t="shared" si="18"/>
        <v/>
      </c>
      <c r="C151" s="3" t="str">
        <f t="shared" ref="C151:C214" si="24">IF($C150&gt;=LoanTerm,"",$C150+1)</f>
        <v/>
      </c>
      <c r="D151" s="10" t="str">
        <f t="shared" ref="D151:D214" si="25">IF($C151&lt;&gt;"",$G150,"")</f>
        <v/>
      </c>
      <c r="E151" s="6" t="str">
        <f t="shared" si="19"/>
        <v/>
      </c>
      <c r="F151" s="6" t="str">
        <f t="shared" si="20"/>
        <v/>
      </c>
      <c r="G151" s="6" t="str">
        <f t="shared" ref="G151:G214" si="26">IF($C151&lt;&gt;"",ROUND($D151-$E151,4),"")</f>
        <v/>
      </c>
      <c r="H151" s="6" t="str">
        <f t="shared" si="21"/>
        <v/>
      </c>
      <c r="I151" s="10" t="str">
        <f t="shared" si="22"/>
        <v/>
      </c>
      <c r="J151" s="10"/>
      <c r="K151" s="11" t="str">
        <f t="shared" si="23"/>
        <v/>
      </c>
    </row>
    <row r="152" spans="2:11" x14ac:dyDescent="0.25">
      <c r="B152" s="2" t="str">
        <f t="shared" si="18"/>
        <v/>
      </c>
      <c r="C152" s="3" t="str">
        <f t="shared" si="24"/>
        <v/>
      </c>
      <c r="D152" s="10" t="str">
        <f t="shared" si="25"/>
        <v/>
      </c>
      <c r="E152" s="6" t="str">
        <f t="shared" si="19"/>
        <v/>
      </c>
      <c r="F152" s="6" t="str">
        <f t="shared" si="20"/>
        <v/>
      </c>
      <c r="G152" s="6" t="str">
        <f t="shared" si="26"/>
        <v/>
      </c>
      <c r="H152" s="6" t="str">
        <f t="shared" si="21"/>
        <v/>
      </c>
      <c r="I152" s="10" t="str">
        <f t="shared" si="22"/>
        <v/>
      </c>
      <c r="J152" s="10"/>
      <c r="K152" s="11" t="str">
        <f t="shared" si="23"/>
        <v/>
      </c>
    </row>
    <row r="153" spans="2:11" x14ac:dyDescent="0.25">
      <c r="B153" s="2" t="str">
        <f t="shared" si="18"/>
        <v/>
      </c>
      <c r="C153" s="3" t="str">
        <f t="shared" si="24"/>
        <v/>
      </c>
      <c r="D153" s="10" t="str">
        <f t="shared" si="25"/>
        <v/>
      </c>
      <c r="E153" s="6" t="str">
        <f t="shared" si="19"/>
        <v/>
      </c>
      <c r="F153" s="6" t="str">
        <f t="shared" si="20"/>
        <v/>
      </c>
      <c r="G153" s="6" t="str">
        <f t="shared" si="26"/>
        <v/>
      </c>
      <c r="H153" s="6" t="str">
        <f t="shared" si="21"/>
        <v/>
      </c>
      <c r="I153" s="10" t="str">
        <f t="shared" si="22"/>
        <v/>
      </c>
      <c r="J153" s="10"/>
      <c r="K153" s="11" t="str">
        <f t="shared" si="23"/>
        <v/>
      </c>
    </row>
    <row r="154" spans="2:11" x14ac:dyDescent="0.25">
      <c r="B154" s="2" t="str">
        <f t="shared" si="18"/>
        <v/>
      </c>
      <c r="C154" s="3" t="str">
        <f t="shared" si="24"/>
        <v/>
      </c>
      <c r="D154" s="10" t="str">
        <f t="shared" si="25"/>
        <v/>
      </c>
      <c r="E154" s="6" t="str">
        <f t="shared" si="19"/>
        <v/>
      </c>
      <c r="F154" s="6" t="str">
        <f t="shared" si="20"/>
        <v/>
      </c>
      <c r="G154" s="6" t="str">
        <f t="shared" si="26"/>
        <v/>
      </c>
      <c r="H154" s="6" t="str">
        <f t="shared" si="21"/>
        <v/>
      </c>
      <c r="I154" s="10" t="str">
        <f t="shared" si="22"/>
        <v/>
      </c>
      <c r="J154" s="10"/>
      <c r="K154" s="11" t="str">
        <f t="shared" si="23"/>
        <v/>
      </c>
    </row>
    <row r="155" spans="2:11" x14ac:dyDescent="0.25">
      <c r="B155" s="2" t="str">
        <f t="shared" si="18"/>
        <v/>
      </c>
      <c r="C155" s="3" t="str">
        <f t="shared" si="24"/>
        <v/>
      </c>
      <c r="D155" s="10" t="str">
        <f t="shared" si="25"/>
        <v/>
      </c>
      <c r="E155" s="6" t="str">
        <f t="shared" si="19"/>
        <v/>
      </c>
      <c r="F155" s="6" t="str">
        <f t="shared" si="20"/>
        <v/>
      </c>
      <c r="G155" s="6" t="str">
        <f t="shared" si="26"/>
        <v/>
      </c>
      <c r="H155" s="6" t="str">
        <f t="shared" si="21"/>
        <v/>
      </c>
      <c r="I155" s="10" t="str">
        <f t="shared" si="22"/>
        <v/>
      </c>
      <c r="J155" s="10"/>
      <c r="K155" s="11" t="str">
        <f t="shared" si="23"/>
        <v/>
      </c>
    </row>
    <row r="156" spans="2:11" x14ac:dyDescent="0.25">
      <c r="B156" s="2" t="str">
        <f t="shared" si="18"/>
        <v/>
      </c>
      <c r="C156" s="3" t="str">
        <f t="shared" si="24"/>
        <v/>
      </c>
      <c r="D156" s="10" t="str">
        <f t="shared" si="25"/>
        <v/>
      </c>
      <c r="E156" s="6" t="str">
        <f t="shared" si="19"/>
        <v/>
      </c>
      <c r="F156" s="6" t="str">
        <f t="shared" si="20"/>
        <v/>
      </c>
      <c r="G156" s="6" t="str">
        <f t="shared" si="26"/>
        <v/>
      </c>
      <c r="H156" s="6" t="str">
        <f t="shared" si="21"/>
        <v/>
      </c>
      <c r="I156" s="10" t="str">
        <f t="shared" si="22"/>
        <v/>
      </c>
      <c r="J156" s="10"/>
      <c r="K156" s="11" t="str">
        <f t="shared" si="23"/>
        <v/>
      </c>
    </row>
    <row r="157" spans="2:11" x14ac:dyDescent="0.25">
      <c r="B157" s="2" t="str">
        <f t="shared" si="18"/>
        <v/>
      </c>
      <c r="C157" s="3" t="str">
        <f t="shared" si="24"/>
        <v/>
      </c>
      <c r="D157" s="10" t="str">
        <f t="shared" si="25"/>
        <v/>
      </c>
      <c r="E157" s="6" t="str">
        <f t="shared" si="19"/>
        <v/>
      </c>
      <c r="F157" s="6" t="str">
        <f t="shared" si="20"/>
        <v/>
      </c>
      <c r="G157" s="6" t="str">
        <f t="shared" si="26"/>
        <v/>
      </c>
      <c r="H157" s="6" t="str">
        <f t="shared" si="21"/>
        <v/>
      </c>
      <c r="I157" s="10" t="str">
        <f t="shared" si="22"/>
        <v/>
      </c>
      <c r="J157" s="10"/>
      <c r="K157" s="11" t="str">
        <f t="shared" si="23"/>
        <v/>
      </c>
    </row>
    <row r="158" spans="2:11" x14ac:dyDescent="0.25">
      <c r="B158" s="2" t="str">
        <f t="shared" si="18"/>
        <v/>
      </c>
      <c r="C158" s="3" t="str">
        <f t="shared" si="24"/>
        <v/>
      </c>
      <c r="D158" s="10" t="str">
        <f t="shared" si="25"/>
        <v/>
      </c>
      <c r="E158" s="6" t="str">
        <f t="shared" si="19"/>
        <v/>
      </c>
      <c r="F158" s="6" t="str">
        <f t="shared" si="20"/>
        <v/>
      </c>
      <c r="G158" s="6" t="str">
        <f t="shared" si="26"/>
        <v/>
      </c>
      <c r="H158" s="6" t="str">
        <f t="shared" si="21"/>
        <v/>
      </c>
      <c r="I158" s="10" t="str">
        <f t="shared" si="22"/>
        <v/>
      </c>
      <c r="J158" s="10"/>
      <c r="K158" s="11" t="str">
        <f t="shared" si="23"/>
        <v/>
      </c>
    </row>
    <row r="159" spans="2:11" x14ac:dyDescent="0.25">
      <c r="B159" s="2" t="str">
        <f t="shared" si="18"/>
        <v/>
      </c>
      <c r="C159" s="3" t="str">
        <f t="shared" si="24"/>
        <v/>
      </c>
      <c r="D159" s="10" t="str">
        <f t="shared" si="25"/>
        <v/>
      </c>
      <c r="E159" s="6" t="str">
        <f t="shared" si="19"/>
        <v/>
      </c>
      <c r="F159" s="6" t="str">
        <f t="shared" si="20"/>
        <v/>
      </c>
      <c r="G159" s="6" t="str">
        <f t="shared" si="26"/>
        <v/>
      </c>
      <c r="H159" s="6" t="str">
        <f t="shared" si="21"/>
        <v/>
      </c>
      <c r="I159" s="10" t="str">
        <f t="shared" si="22"/>
        <v/>
      </c>
      <c r="J159" s="10"/>
      <c r="K159" s="11" t="str">
        <f t="shared" si="23"/>
        <v/>
      </c>
    </row>
    <row r="160" spans="2:11" x14ac:dyDescent="0.25">
      <c r="B160" s="2" t="str">
        <f t="shared" si="18"/>
        <v/>
      </c>
      <c r="C160" s="3" t="str">
        <f t="shared" si="24"/>
        <v/>
      </c>
      <c r="D160" s="10" t="str">
        <f t="shared" si="25"/>
        <v/>
      </c>
      <c r="E160" s="6" t="str">
        <f t="shared" si="19"/>
        <v/>
      </c>
      <c r="F160" s="6" t="str">
        <f t="shared" si="20"/>
        <v/>
      </c>
      <c r="G160" s="6" t="str">
        <f t="shared" si="26"/>
        <v/>
      </c>
      <c r="H160" s="6" t="str">
        <f t="shared" si="21"/>
        <v/>
      </c>
      <c r="I160" s="10" t="str">
        <f t="shared" si="22"/>
        <v/>
      </c>
      <c r="J160" s="10"/>
      <c r="K160" s="11" t="str">
        <f t="shared" si="23"/>
        <v/>
      </c>
    </row>
    <row r="161" spans="2:11" x14ac:dyDescent="0.25">
      <c r="B161" s="2" t="str">
        <f t="shared" si="18"/>
        <v/>
      </c>
      <c r="C161" s="3" t="str">
        <f t="shared" si="24"/>
        <v/>
      </c>
      <c r="D161" s="10" t="str">
        <f t="shared" si="25"/>
        <v/>
      </c>
      <c r="E161" s="6" t="str">
        <f t="shared" si="19"/>
        <v/>
      </c>
      <c r="F161" s="6" t="str">
        <f t="shared" si="20"/>
        <v/>
      </c>
      <c r="G161" s="6" t="str">
        <f t="shared" si="26"/>
        <v/>
      </c>
      <c r="H161" s="6" t="str">
        <f t="shared" si="21"/>
        <v/>
      </c>
      <c r="I161" s="10" t="str">
        <f t="shared" si="22"/>
        <v/>
      </c>
      <c r="J161" s="10"/>
      <c r="K161" s="11" t="str">
        <f t="shared" si="23"/>
        <v/>
      </c>
    </row>
    <row r="162" spans="2:11" x14ac:dyDescent="0.25">
      <c r="B162" s="2" t="str">
        <f t="shared" si="18"/>
        <v/>
      </c>
      <c r="C162" s="3" t="str">
        <f t="shared" si="24"/>
        <v/>
      </c>
      <c r="D162" s="10" t="str">
        <f t="shared" si="25"/>
        <v/>
      </c>
      <c r="E162" s="6" t="str">
        <f t="shared" si="19"/>
        <v/>
      </c>
      <c r="F162" s="6" t="str">
        <f t="shared" si="20"/>
        <v/>
      </c>
      <c r="G162" s="6" t="str">
        <f t="shared" si="26"/>
        <v/>
      </c>
      <c r="H162" s="6" t="str">
        <f t="shared" si="21"/>
        <v/>
      </c>
      <c r="I162" s="10" t="str">
        <f t="shared" si="22"/>
        <v/>
      </c>
      <c r="J162" s="10"/>
      <c r="K162" s="11" t="str">
        <f t="shared" si="23"/>
        <v/>
      </c>
    </row>
    <row r="163" spans="2:11" x14ac:dyDescent="0.25">
      <c r="B163" s="2" t="str">
        <f t="shared" si="18"/>
        <v/>
      </c>
      <c r="C163" s="3" t="str">
        <f t="shared" si="24"/>
        <v/>
      </c>
      <c r="D163" s="10" t="str">
        <f t="shared" si="25"/>
        <v/>
      </c>
      <c r="E163" s="6" t="str">
        <f t="shared" si="19"/>
        <v/>
      </c>
      <c r="F163" s="6" t="str">
        <f t="shared" si="20"/>
        <v/>
      </c>
      <c r="G163" s="6" t="str">
        <f t="shared" si="26"/>
        <v/>
      </c>
      <c r="H163" s="6" t="str">
        <f t="shared" si="21"/>
        <v/>
      </c>
      <c r="I163" s="10" t="str">
        <f t="shared" si="22"/>
        <v/>
      </c>
      <c r="J163" s="10"/>
      <c r="K163" s="11" t="str">
        <f t="shared" si="23"/>
        <v/>
      </c>
    </row>
    <row r="164" spans="2:11" x14ac:dyDescent="0.25">
      <c r="B164" s="2" t="str">
        <f t="shared" si="18"/>
        <v/>
      </c>
      <c r="C164" s="3" t="str">
        <f t="shared" si="24"/>
        <v/>
      </c>
      <c r="D164" s="10" t="str">
        <f t="shared" si="25"/>
        <v/>
      </c>
      <c r="E164" s="6" t="str">
        <f t="shared" si="19"/>
        <v/>
      </c>
      <c r="F164" s="6" t="str">
        <f t="shared" si="20"/>
        <v/>
      </c>
      <c r="G164" s="6" t="str">
        <f t="shared" si="26"/>
        <v/>
      </c>
      <c r="H164" s="6" t="str">
        <f t="shared" si="21"/>
        <v/>
      </c>
      <c r="I164" s="10" t="str">
        <f t="shared" si="22"/>
        <v/>
      </c>
      <c r="J164" s="10"/>
      <c r="K164" s="11" t="str">
        <f t="shared" si="23"/>
        <v/>
      </c>
    </row>
    <row r="165" spans="2:11" x14ac:dyDescent="0.25">
      <c r="B165" s="2" t="str">
        <f t="shared" si="18"/>
        <v/>
      </c>
      <c r="C165" s="3" t="str">
        <f t="shared" si="24"/>
        <v/>
      </c>
      <c r="D165" s="10" t="str">
        <f t="shared" si="25"/>
        <v/>
      </c>
      <c r="E165" s="6" t="str">
        <f t="shared" si="19"/>
        <v/>
      </c>
      <c r="F165" s="6" t="str">
        <f t="shared" si="20"/>
        <v/>
      </c>
      <c r="G165" s="6" t="str">
        <f t="shared" si="26"/>
        <v/>
      </c>
      <c r="H165" s="6" t="str">
        <f t="shared" si="21"/>
        <v/>
      </c>
      <c r="I165" s="10" t="str">
        <f t="shared" si="22"/>
        <v/>
      </c>
      <c r="J165" s="10"/>
      <c r="K165" s="11" t="str">
        <f t="shared" si="23"/>
        <v/>
      </c>
    </row>
    <row r="166" spans="2:11" x14ac:dyDescent="0.25">
      <c r="B166" s="2" t="str">
        <f t="shared" si="18"/>
        <v/>
      </c>
      <c r="C166" s="3" t="str">
        <f t="shared" si="24"/>
        <v/>
      </c>
      <c r="D166" s="10" t="str">
        <f t="shared" si="25"/>
        <v/>
      </c>
      <c r="E166" s="6" t="str">
        <f t="shared" si="19"/>
        <v/>
      </c>
      <c r="F166" s="6" t="str">
        <f t="shared" si="20"/>
        <v/>
      </c>
      <c r="G166" s="6" t="str">
        <f t="shared" si="26"/>
        <v/>
      </c>
      <c r="H166" s="6" t="str">
        <f t="shared" si="21"/>
        <v/>
      </c>
      <c r="I166" s="10" t="str">
        <f t="shared" si="22"/>
        <v/>
      </c>
      <c r="J166" s="10"/>
      <c r="K166" s="11" t="str">
        <f t="shared" si="23"/>
        <v/>
      </c>
    </row>
    <row r="167" spans="2:11" x14ac:dyDescent="0.25">
      <c r="B167" s="2" t="str">
        <f t="shared" si="18"/>
        <v/>
      </c>
      <c r="C167" s="3" t="str">
        <f t="shared" si="24"/>
        <v/>
      </c>
      <c r="D167" s="10" t="str">
        <f t="shared" si="25"/>
        <v/>
      </c>
      <c r="E167" s="6" t="str">
        <f t="shared" si="19"/>
        <v/>
      </c>
      <c r="F167" s="6" t="str">
        <f t="shared" si="20"/>
        <v/>
      </c>
      <c r="G167" s="6" t="str">
        <f t="shared" si="26"/>
        <v/>
      </c>
      <c r="H167" s="6" t="str">
        <f t="shared" si="21"/>
        <v/>
      </c>
      <c r="I167" s="10" t="str">
        <f t="shared" si="22"/>
        <v/>
      </c>
      <c r="J167" s="10"/>
      <c r="K167" s="11" t="str">
        <f t="shared" si="23"/>
        <v/>
      </c>
    </row>
    <row r="168" spans="2:11" x14ac:dyDescent="0.25">
      <c r="B168" s="2" t="str">
        <f t="shared" si="18"/>
        <v/>
      </c>
      <c r="C168" s="3" t="str">
        <f t="shared" si="24"/>
        <v/>
      </c>
      <c r="D168" s="10" t="str">
        <f t="shared" si="25"/>
        <v/>
      </c>
      <c r="E168" s="6" t="str">
        <f t="shared" si="19"/>
        <v/>
      </c>
      <c r="F168" s="6" t="str">
        <f t="shared" si="20"/>
        <v/>
      </c>
      <c r="G168" s="6" t="str">
        <f t="shared" si="26"/>
        <v/>
      </c>
      <c r="H168" s="6" t="str">
        <f t="shared" si="21"/>
        <v/>
      </c>
      <c r="I168" s="10" t="str">
        <f t="shared" si="22"/>
        <v/>
      </c>
      <c r="J168" s="10"/>
      <c r="K168" s="11" t="str">
        <f t="shared" si="23"/>
        <v/>
      </c>
    </row>
    <row r="169" spans="2:11" x14ac:dyDescent="0.25">
      <c r="B169" s="2" t="str">
        <f t="shared" si="18"/>
        <v/>
      </c>
      <c r="C169" s="3" t="str">
        <f t="shared" si="24"/>
        <v/>
      </c>
      <c r="D169" s="10" t="str">
        <f t="shared" si="25"/>
        <v/>
      </c>
      <c r="E169" s="6" t="str">
        <f t="shared" si="19"/>
        <v/>
      </c>
      <c r="F169" s="6" t="str">
        <f t="shared" si="20"/>
        <v/>
      </c>
      <c r="G169" s="6" t="str">
        <f t="shared" si="26"/>
        <v/>
      </c>
      <c r="H169" s="6" t="str">
        <f t="shared" si="21"/>
        <v/>
      </c>
      <c r="I169" s="10" t="str">
        <f t="shared" si="22"/>
        <v/>
      </c>
      <c r="J169" s="10"/>
      <c r="K169" s="11" t="str">
        <f t="shared" si="23"/>
        <v/>
      </c>
    </row>
    <row r="170" spans="2:11" x14ac:dyDescent="0.25">
      <c r="B170" s="2" t="str">
        <f t="shared" si="18"/>
        <v/>
      </c>
      <c r="C170" s="3" t="str">
        <f t="shared" si="24"/>
        <v/>
      </c>
      <c r="D170" s="10" t="str">
        <f t="shared" si="25"/>
        <v/>
      </c>
      <c r="E170" s="6" t="str">
        <f t="shared" si="19"/>
        <v/>
      </c>
      <c r="F170" s="6" t="str">
        <f t="shared" si="20"/>
        <v/>
      </c>
      <c r="G170" s="6" t="str">
        <f t="shared" si="26"/>
        <v/>
      </c>
      <c r="H170" s="6" t="str">
        <f t="shared" si="21"/>
        <v/>
      </c>
      <c r="I170" s="10" t="str">
        <f t="shared" si="22"/>
        <v/>
      </c>
      <c r="J170" s="10"/>
      <c r="K170" s="11" t="str">
        <f t="shared" si="23"/>
        <v/>
      </c>
    </row>
    <row r="171" spans="2:11" x14ac:dyDescent="0.25">
      <c r="B171" s="2" t="str">
        <f t="shared" si="18"/>
        <v/>
      </c>
      <c r="C171" s="3" t="str">
        <f t="shared" si="24"/>
        <v/>
      </c>
      <c r="D171" s="10" t="str">
        <f t="shared" si="25"/>
        <v/>
      </c>
      <c r="E171" s="6" t="str">
        <f t="shared" si="19"/>
        <v/>
      </c>
      <c r="F171" s="6" t="str">
        <f t="shared" si="20"/>
        <v/>
      </c>
      <c r="G171" s="6" t="str">
        <f t="shared" si="26"/>
        <v/>
      </c>
      <c r="H171" s="6" t="str">
        <f t="shared" si="21"/>
        <v/>
      </c>
      <c r="I171" s="10" t="str">
        <f t="shared" si="22"/>
        <v/>
      </c>
      <c r="J171" s="10"/>
      <c r="K171" s="11" t="str">
        <f t="shared" si="23"/>
        <v/>
      </c>
    </row>
    <row r="172" spans="2:11" x14ac:dyDescent="0.25">
      <c r="B172" s="2" t="str">
        <f t="shared" si="18"/>
        <v/>
      </c>
      <c r="C172" s="3" t="str">
        <f t="shared" si="24"/>
        <v/>
      </c>
      <c r="D172" s="10" t="str">
        <f t="shared" si="25"/>
        <v/>
      </c>
      <c r="E172" s="6" t="str">
        <f t="shared" si="19"/>
        <v/>
      </c>
      <c r="F172" s="6" t="str">
        <f t="shared" si="20"/>
        <v/>
      </c>
      <c r="G172" s="6" t="str">
        <f t="shared" si="26"/>
        <v/>
      </c>
      <c r="H172" s="6" t="str">
        <f t="shared" si="21"/>
        <v/>
      </c>
      <c r="I172" s="10" t="str">
        <f t="shared" si="22"/>
        <v/>
      </c>
      <c r="J172" s="10"/>
      <c r="K172" s="11" t="str">
        <f t="shared" si="23"/>
        <v/>
      </c>
    </row>
    <row r="173" spans="2:11" x14ac:dyDescent="0.25">
      <c r="B173" s="2" t="str">
        <f t="shared" si="18"/>
        <v/>
      </c>
      <c r="C173" s="3" t="str">
        <f t="shared" si="24"/>
        <v/>
      </c>
      <c r="D173" s="10" t="str">
        <f t="shared" si="25"/>
        <v/>
      </c>
      <c r="E173" s="6" t="str">
        <f t="shared" si="19"/>
        <v/>
      </c>
      <c r="F173" s="6" t="str">
        <f t="shared" si="20"/>
        <v/>
      </c>
      <c r="G173" s="6" t="str">
        <f t="shared" si="26"/>
        <v/>
      </c>
      <c r="H173" s="6" t="str">
        <f t="shared" si="21"/>
        <v/>
      </c>
      <c r="I173" s="10" t="str">
        <f t="shared" si="22"/>
        <v/>
      </c>
      <c r="J173" s="10"/>
      <c r="K173" s="11" t="str">
        <f t="shared" si="23"/>
        <v/>
      </c>
    </row>
    <row r="174" spans="2:11" x14ac:dyDescent="0.25">
      <c r="B174" s="2" t="str">
        <f t="shared" si="18"/>
        <v/>
      </c>
      <c r="C174" s="3" t="str">
        <f t="shared" si="24"/>
        <v/>
      </c>
      <c r="D174" s="10" t="str">
        <f t="shared" si="25"/>
        <v/>
      </c>
      <c r="E174" s="6" t="str">
        <f t="shared" si="19"/>
        <v/>
      </c>
      <c r="F174" s="6" t="str">
        <f t="shared" si="20"/>
        <v/>
      </c>
      <c r="G174" s="6" t="str">
        <f t="shared" si="26"/>
        <v/>
      </c>
      <c r="H174" s="6" t="str">
        <f t="shared" si="21"/>
        <v/>
      </c>
      <c r="I174" s="10" t="str">
        <f t="shared" si="22"/>
        <v/>
      </c>
      <c r="J174" s="10"/>
      <c r="K174" s="11" t="str">
        <f t="shared" si="23"/>
        <v/>
      </c>
    </row>
    <row r="175" spans="2:11" x14ac:dyDescent="0.25">
      <c r="B175" s="2" t="str">
        <f t="shared" si="18"/>
        <v/>
      </c>
      <c r="C175" s="3" t="str">
        <f t="shared" si="24"/>
        <v/>
      </c>
      <c r="D175" s="10" t="str">
        <f t="shared" si="25"/>
        <v/>
      </c>
      <c r="E175" s="6" t="str">
        <f t="shared" si="19"/>
        <v/>
      </c>
      <c r="F175" s="6" t="str">
        <f t="shared" si="20"/>
        <v/>
      </c>
      <c r="G175" s="6" t="str">
        <f t="shared" si="26"/>
        <v/>
      </c>
      <c r="H175" s="6" t="str">
        <f t="shared" si="21"/>
        <v/>
      </c>
      <c r="I175" s="10" t="str">
        <f t="shared" si="22"/>
        <v/>
      </c>
      <c r="J175" s="10"/>
      <c r="K175" s="11" t="str">
        <f t="shared" si="23"/>
        <v/>
      </c>
    </row>
    <row r="176" spans="2:11" x14ac:dyDescent="0.25">
      <c r="B176" s="2" t="str">
        <f t="shared" si="18"/>
        <v/>
      </c>
      <c r="C176" s="3" t="str">
        <f t="shared" si="24"/>
        <v/>
      </c>
      <c r="D176" s="10" t="str">
        <f t="shared" si="25"/>
        <v/>
      </c>
      <c r="E176" s="6" t="str">
        <f t="shared" si="19"/>
        <v/>
      </c>
      <c r="F176" s="6" t="str">
        <f t="shared" si="20"/>
        <v/>
      </c>
      <c r="G176" s="6" t="str">
        <f t="shared" si="26"/>
        <v/>
      </c>
      <c r="H176" s="6" t="str">
        <f t="shared" si="21"/>
        <v/>
      </c>
      <c r="I176" s="10" t="str">
        <f t="shared" si="22"/>
        <v/>
      </c>
      <c r="J176" s="10"/>
      <c r="K176" s="11" t="str">
        <f t="shared" si="23"/>
        <v/>
      </c>
    </row>
    <row r="177" spans="2:11" x14ac:dyDescent="0.25">
      <c r="B177" s="2" t="str">
        <f t="shared" si="18"/>
        <v/>
      </c>
      <c r="C177" s="3" t="str">
        <f t="shared" si="24"/>
        <v/>
      </c>
      <c r="D177" s="10" t="str">
        <f t="shared" si="25"/>
        <v/>
      </c>
      <c r="E177" s="6" t="str">
        <f t="shared" si="19"/>
        <v/>
      </c>
      <c r="F177" s="6" t="str">
        <f t="shared" si="20"/>
        <v/>
      </c>
      <c r="G177" s="6" t="str">
        <f t="shared" si="26"/>
        <v/>
      </c>
      <c r="H177" s="6" t="str">
        <f t="shared" si="21"/>
        <v/>
      </c>
      <c r="I177" s="10" t="str">
        <f t="shared" si="22"/>
        <v/>
      </c>
      <c r="J177" s="10"/>
      <c r="K177" s="11" t="str">
        <f t="shared" si="23"/>
        <v/>
      </c>
    </row>
    <row r="178" spans="2:11" x14ac:dyDescent="0.25">
      <c r="B178" s="2" t="str">
        <f t="shared" si="18"/>
        <v/>
      </c>
      <c r="C178" s="3" t="str">
        <f t="shared" si="24"/>
        <v/>
      </c>
      <c r="D178" s="10" t="str">
        <f t="shared" si="25"/>
        <v/>
      </c>
      <c r="E178" s="6" t="str">
        <f t="shared" si="19"/>
        <v/>
      </c>
      <c r="F178" s="6" t="str">
        <f t="shared" si="20"/>
        <v/>
      </c>
      <c r="G178" s="6" t="str">
        <f t="shared" si="26"/>
        <v/>
      </c>
      <c r="H178" s="6" t="str">
        <f t="shared" si="21"/>
        <v/>
      </c>
      <c r="I178" s="10" t="str">
        <f t="shared" si="22"/>
        <v/>
      </c>
      <c r="J178" s="10"/>
      <c r="K178" s="11" t="str">
        <f t="shared" si="23"/>
        <v/>
      </c>
    </row>
    <row r="179" spans="2:11" x14ac:dyDescent="0.25">
      <c r="B179" s="2" t="str">
        <f t="shared" si="18"/>
        <v/>
      </c>
      <c r="C179" s="3" t="str">
        <f t="shared" si="24"/>
        <v/>
      </c>
      <c r="D179" s="10" t="str">
        <f t="shared" si="25"/>
        <v/>
      </c>
      <c r="E179" s="6" t="str">
        <f t="shared" si="19"/>
        <v/>
      </c>
      <c r="F179" s="6" t="str">
        <f t="shared" si="20"/>
        <v/>
      </c>
      <c r="G179" s="6" t="str">
        <f t="shared" si="26"/>
        <v/>
      </c>
      <c r="H179" s="6" t="str">
        <f t="shared" si="21"/>
        <v/>
      </c>
      <c r="I179" s="10" t="str">
        <f t="shared" si="22"/>
        <v/>
      </c>
      <c r="J179" s="10"/>
      <c r="K179" s="11" t="str">
        <f t="shared" si="23"/>
        <v/>
      </c>
    </row>
    <row r="180" spans="2:11" x14ac:dyDescent="0.25">
      <c r="B180" s="2" t="str">
        <f t="shared" si="18"/>
        <v/>
      </c>
      <c r="C180" s="3" t="str">
        <f t="shared" si="24"/>
        <v/>
      </c>
      <c r="D180" s="10" t="str">
        <f t="shared" si="25"/>
        <v/>
      </c>
      <c r="E180" s="6" t="str">
        <f t="shared" si="19"/>
        <v/>
      </c>
      <c r="F180" s="6" t="str">
        <f t="shared" si="20"/>
        <v/>
      </c>
      <c r="G180" s="6" t="str">
        <f t="shared" si="26"/>
        <v/>
      </c>
      <c r="H180" s="6" t="str">
        <f t="shared" si="21"/>
        <v/>
      </c>
      <c r="I180" s="10" t="str">
        <f t="shared" si="22"/>
        <v/>
      </c>
      <c r="J180" s="10"/>
      <c r="K180" s="11" t="str">
        <f t="shared" si="23"/>
        <v/>
      </c>
    </row>
    <row r="181" spans="2:11" x14ac:dyDescent="0.25">
      <c r="B181" s="2" t="str">
        <f t="shared" si="18"/>
        <v/>
      </c>
      <c r="C181" s="3" t="str">
        <f t="shared" si="24"/>
        <v/>
      </c>
      <c r="D181" s="10" t="str">
        <f t="shared" si="25"/>
        <v/>
      </c>
      <c r="E181" s="6" t="str">
        <f t="shared" si="19"/>
        <v/>
      </c>
      <c r="F181" s="6" t="str">
        <f t="shared" si="20"/>
        <v/>
      </c>
      <c r="G181" s="6" t="str">
        <f t="shared" si="26"/>
        <v/>
      </c>
      <c r="H181" s="6" t="str">
        <f t="shared" si="21"/>
        <v/>
      </c>
      <c r="I181" s="10" t="str">
        <f t="shared" si="22"/>
        <v/>
      </c>
      <c r="J181" s="10"/>
      <c r="K181" s="11" t="str">
        <f t="shared" si="23"/>
        <v/>
      </c>
    </row>
    <row r="182" spans="2:11" x14ac:dyDescent="0.25">
      <c r="B182" s="2" t="str">
        <f t="shared" si="18"/>
        <v/>
      </c>
      <c r="C182" s="3" t="str">
        <f t="shared" si="24"/>
        <v/>
      </c>
      <c r="D182" s="10" t="str">
        <f t="shared" si="25"/>
        <v/>
      </c>
      <c r="E182" s="6" t="str">
        <f t="shared" si="19"/>
        <v/>
      </c>
      <c r="F182" s="6" t="str">
        <f t="shared" si="20"/>
        <v/>
      </c>
      <c r="G182" s="6" t="str">
        <f t="shared" si="26"/>
        <v/>
      </c>
      <c r="H182" s="6" t="str">
        <f t="shared" si="21"/>
        <v/>
      </c>
      <c r="I182" s="10" t="str">
        <f t="shared" si="22"/>
        <v/>
      </c>
      <c r="J182" s="10"/>
      <c r="K182" s="11" t="str">
        <f t="shared" si="23"/>
        <v/>
      </c>
    </row>
    <row r="183" spans="2:11" x14ac:dyDescent="0.25">
      <c r="B183" s="2" t="str">
        <f t="shared" si="18"/>
        <v/>
      </c>
      <c r="C183" s="3" t="str">
        <f t="shared" si="24"/>
        <v/>
      </c>
      <c r="D183" s="10" t="str">
        <f t="shared" si="25"/>
        <v/>
      </c>
      <c r="E183" s="6" t="str">
        <f t="shared" si="19"/>
        <v/>
      </c>
      <c r="F183" s="6" t="str">
        <f t="shared" si="20"/>
        <v/>
      </c>
      <c r="G183" s="6" t="str">
        <f t="shared" si="26"/>
        <v/>
      </c>
      <c r="H183" s="6" t="str">
        <f t="shared" si="21"/>
        <v/>
      </c>
      <c r="I183" s="10" t="str">
        <f t="shared" si="22"/>
        <v/>
      </c>
      <c r="J183" s="10"/>
      <c r="K183" s="11" t="str">
        <f t="shared" si="23"/>
        <v/>
      </c>
    </row>
    <row r="184" spans="2:11" x14ac:dyDescent="0.25">
      <c r="B184" s="2" t="str">
        <f t="shared" si="18"/>
        <v/>
      </c>
      <c r="C184" s="3" t="str">
        <f t="shared" si="24"/>
        <v/>
      </c>
      <c r="D184" s="10" t="str">
        <f t="shared" si="25"/>
        <v/>
      </c>
      <c r="E184" s="6" t="str">
        <f t="shared" si="19"/>
        <v/>
      </c>
      <c r="F184" s="6" t="str">
        <f t="shared" si="20"/>
        <v/>
      </c>
      <c r="G184" s="6" t="str">
        <f t="shared" si="26"/>
        <v/>
      </c>
      <c r="H184" s="6" t="str">
        <f t="shared" si="21"/>
        <v/>
      </c>
      <c r="I184" s="10" t="str">
        <f t="shared" si="22"/>
        <v/>
      </c>
      <c r="J184" s="10"/>
      <c r="K184" s="11" t="str">
        <f t="shared" si="23"/>
        <v/>
      </c>
    </row>
    <row r="185" spans="2:11" x14ac:dyDescent="0.25">
      <c r="B185" s="2" t="str">
        <f t="shared" si="18"/>
        <v/>
      </c>
      <c r="C185" s="3" t="str">
        <f t="shared" si="24"/>
        <v/>
      </c>
      <c r="D185" s="10" t="str">
        <f t="shared" si="25"/>
        <v/>
      </c>
      <c r="E185" s="6" t="str">
        <f t="shared" si="19"/>
        <v/>
      </c>
      <c r="F185" s="6" t="str">
        <f t="shared" si="20"/>
        <v/>
      </c>
      <c r="G185" s="6" t="str">
        <f t="shared" si="26"/>
        <v/>
      </c>
      <c r="H185" s="6" t="str">
        <f t="shared" si="21"/>
        <v/>
      </c>
      <c r="I185" s="10" t="str">
        <f t="shared" si="22"/>
        <v/>
      </c>
      <c r="J185" s="10"/>
      <c r="K185" s="11" t="str">
        <f t="shared" si="23"/>
        <v/>
      </c>
    </row>
    <row r="186" spans="2:11" x14ac:dyDescent="0.25">
      <c r="B186" s="2" t="str">
        <f t="shared" si="18"/>
        <v/>
      </c>
      <c r="C186" s="3" t="str">
        <f t="shared" si="24"/>
        <v/>
      </c>
      <c r="D186" s="10" t="str">
        <f t="shared" si="25"/>
        <v/>
      </c>
      <c r="E186" s="6" t="str">
        <f t="shared" si="19"/>
        <v/>
      </c>
      <c r="F186" s="6" t="str">
        <f t="shared" si="20"/>
        <v/>
      </c>
      <c r="G186" s="6" t="str">
        <f t="shared" si="26"/>
        <v/>
      </c>
      <c r="H186" s="6" t="str">
        <f t="shared" si="21"/>
        <v/>
      </c>
      <c r="I186" s="10" t="str">
        <f t="shared" si="22"/>
        <v/>
      </c>
      <c r="J186" s="10"/>
      <c r="K186" s="11" t="str">
        <f t="shared" si="23"/>
        <v/>
      </c>
    </row>
    <row r="187" spans="2:11" x14ac:dyDescent="0.25">
      <c r="B187" s="2" t="str">
        <f t="shared" si="18"/>
        <v/>
      </c>
      <c r="C187" s="3" t="str">
        <f t="shared" si="24"/>
        <v/>
      </c>
      <c r="D187" s="10" t="str">
        <f t="shared" si="25"/>
        <v/>
      </c>
      <c r="E187" s="6" t="str">
        <f t="shared" si="19"/>
        <v/>
      </c>
      <c r="F187" s="6" t="str">
        <f t="shared" si="20"/>
        <v/>
      </c>
      <c r="G187" s="6" t="str">
        <f t="shared" si="26"/>
        <v/>
      </c>
      <c r="H187" s="6" t="str">
        <f t="shared" si="21"/>
        <v/>
      </c>
      <c r="I187" s="10" t="str">
        <f t="shared" si="22"/>
        <v/>
      </c>
      <c r="J187" s="10"/>
      <c r="K187" s="11" t="str">
        <f t="shared" si="23"/>
        <v/>
      </c>
    </row>
    <row r="188" spans="2:11" x14ac:dyDescent="0.25">
      <c r="B188" s="2" t="str">
        <f t="shared" si="18"/>
        <v/>
      </c>
      <c r="C188" s="3" t="str">
        <f t="shared" si="24"/>
        <v/>
      </c>
      <c r="D188" s="10" t="str">
        <f t="shared" si="25"/>
        <v/>
      </c>
      <c r="E188" s="6" t="str">
        <f t="shared" si="19"/>
        <v/>
      </c>
      <c r="F188" s="6" t="str">
        <f t="shared" si="20"/>
        <v/>
      </c>
      <c r="G188" s="6" t="str">
        <f t="shared" si="26"/>
        <v/>
      </c>
      <c r="H188" s="6" t="str">
        <f t="shared" si="21"/>
        <v/>
      </c>
      <c r="I188" s="10" t="str">
        <f t="shared" si="22"/>
        <v/>
      </c>
      <c r="J188" s="10"/>
      <c r="K188" s="11" t="str">
        <f t="shared" si="23"/>
        <v/>
      </c>
    </row>
    <row r="189" spans="2:11" x14ac:dyDescent="0.25">
      <c r="B189" s="2" t="str">
        <f t="shared" si="18"/>
        <v/>
      </c>
      <c r="C189" s="3" t="str">
        <f t="shared" si="24"/>
        <v/>
      </c>
      <c r="D189" s="10" t="str">
        <f t="shared" si="25"/>
        <v/>
      </c>
      <c r="E189" s="6" t="str">
        <f t="shared" si="19"/>
        <v/>
      </c>
      <c r="F189" s="6" t="str">
        <f t="shared" si="20"/>
        <v/>
      </c>
      <c r="G189" s="6" t="str">
        <f t="shared" si="26"/>
        <v/>
      </c>
      <c r="H189" s="6" t="str">
        <f t="shared" si="21"/>
        <v/>
      </c>
      <c r="I189" s="10" t="str">
        <f t="shared" si="22"/>
        <v/>
      </c>
      <c r="J189" s="10"/>
      <c r="K189" s="11" t="str">
        <f t="shared" si="23"/>
        <v/>
      </c>
    </row>
    <row r="190" spans="2:11" x14ac:dyDescent="0.25">
      <c r="B190" s="2" t="str">
        <f t="shared" si="18"/>
        <v/>
      </c>
      <c r="C190" s="3" t="str">
        <f t="shared" si="24"/>
        <v/>
      </c>
      <c r="D190" s="10" t="str">
        <f t="shared" si="25"/>
        <v/>
      </c>
      <c r="E190" s="6" t="str">
        <f t="shared" si="19"/>
        <v/>
      </c>
      <c r="F190" s="6" t="str">
        <f t="shared" si="20"/>
        <v/>
      </c>
      <c r="G190" s="6" t="str">
        <f t="shared" si="26"/>
        <v/>
      </c>
      <c r="H190" s="6" t="str">
        <f t="shared" si="21"/>
        <v/>
      </c>
      <c r="I190" s="10" t="str">
        <f t="shared" si="22"/>
        <v/>
      </c>
      <c r="J190" s="10"/>
      <c r="K190" s="11" t="str">
        <f t="shared" si="23"/>
        <v/>
      </c>
    </row>
    <row r="191" spans="2:11" x14ac:dyDescent="0.25">
      <c r="B191" s="2" t="str">
        <f t="shared" si="18"/>
        <v/>
      </c>
      <c r="C191" s="3" t="str">
        <f t="shared" si="24"/>
        <v/>
      </c>
      <c r="D191" s="10" t="str">
        <f t="shared" si="25"/>
        <v/>
      </c>
      <c r="E191" s="6" t="str">
        <f t="shared" si="19"/>
        <v/>
      </c>
      <c r="F191" s="6" t="str">
        <f t="shared" si="20"/>
        <v/>
      </c>
      <c r="G191" s="6" t="str">
        <f t="shared" si="26"/>
        <v/>
      </c>
      <c r="H191" s="6" t="str">
        <f t="shared" si="21"/>
        <v/>
      </c>
      <c r="I191" s="10" t="str">
        <f t="shared" si="22"/>
        <v/>
      </c>
      <c r="J191" s="10"/>
      <c r="K191" s="11" t="str">
        <f t="shared" si="23"/>
        <v/>
      </c>
    </row>
    <row r="192" spans="2:11" x14ac:dyDescent="0.25">
      <c r="B192" s="2" t="str">
        <f t="shared" si="18"/>
        <v/>
      </c>
      <c r="C192" s="3" t="str">
        <f t="shared" si="24"/>
        <v/>
      </c>
      <c r="D192" s="10" t="str">
        <f t="shared" si="25"/>
        <v/>
      </c>
      <c r="E192" s="6" t="str">
        <f t="shared" si="19"/>
        <v/>
      </c>
      <c r="F192" s="6" t="str">
        <f t="shared" si="20"/>
        <v/>
      </c>
      <c r="G192" s="6" t="str">
        <f t="shared" si="26"/>
        <v/>
      </c>
      <c r="H192" s="6" t="str">
        <f t="shared" si="21"/>
        <v/>
      </c>
      <c r="I192" s="10" t="str">
        <f t="shared" si="22"/>
        <v/>
      </c>
      <c r="J192" s="10"/>
      <c r="K192" s="11" t="str">
        <f t="shared" si="23"/>
        <v/>
      </c>
    </row>
    <row r="193" spans="2:11" x14ac:dyDescent="0.25">
      <c r="B193" s="2" t="str">
        <f t="shared" si="18"/>
        <v/>
      </c>
      <c r="C193" s="3" t="str">
        <f t="shared" si="24"/>
        <v/>
      </c>
      <c r="D193" s="10" t="str">
        <f t="shared" si="25"/>
        <v/>
      </c>
      <c r="E193" s="6" t="str">
        <f t="shared" si="19"/>
        <v/>
      </c>
      <c r="F193" s="6" t="str">
        <f t="shared" si="20"/>
        <v/>
      </c>
      <c r="G193" s="6" t="str">
        <f t="shared" si="26"/>
        <v/>
      </c>
      <c r="H193" s="6" t="str">
        <f t="shared" si="21"/>
        <v/>
      </c>
      <c r="I193" s="10" t="str">
        <f t="shared" si="22"/>
        <v/>
      </c>
      <c r="J193" s="10"/>
      <c r="K193" s="11" t="str">
        <f t="shared" si="23"/>
        <v/>
      </c>
    </row>
    <row r="194" spans="2:11" x14ac:dyDescent="0.25">
      <c r="B194" s="2" t="str">
        <f t="shared" si="18"/>
        <v/>
      </c>
      <c r="C194" s="3" t="str">
        <f t="shared" si="24"/>
        <v/>
      </c>
      <c r="D194" s="10" t="str">
        <f t="shared" si="25"/>
        <v/>
      </c>
      <c r="E194" s="6" t="str">
        <f t="shared" si="19"/>
        <v/>
      </c>
      <c r="F194" s="6" t="str">
        <f t="shared" si="20"/>
        <v/>
      </c>
      <c r="G194" s="6" t="str">
        <f t="shared" si="26"/>
        <v/>
      </c>
      <c r="H194" s="6" t="str">
        <f t="shared" si="21"/>
        <v/>
      </c>
      <c r="I194" s="10" t="str">
        <f t="shared" si="22"/>
        <v/>
      </c>
      <c r="J194" s="10"/>
      <c r="K194" s="11" t="str">
        <f t="shared" si="23"/>
        <v/>
      </c>
    </row>
    <row r="195" spans="2:11" x14ac:dyDescent="0.25">
      <c r="B195" s="2" t="str">
        <f t="shared" si="18"/>
        <v/>
      </c>
      <c r="C195" s="3" t="str">
        <f t="shared" si="24"/>
        <v/>
      </c>
      <c r="D195" s="10" t="str">
        <f t="shared" si="25"/>
        <v/>
      </c>
      <c r="E195" s="6" t="str">
        <f t="shared" si="19"/>
        <v/>
      </c>
      <c r="F195" s="6" t="str">
        <f t="shared" si="20"/>
        <v/>
      </c>
      <c r="G195" s="6" t="str">
        <f t="shared" si="26"/>
        <v/>
      </c>
      <c r="H195" s="6" t="str">
        <f t="shared" si="21"/>
        <v/>
      </c>
      <c r="I195" s="10" t="str">
        <f t="shared" si="22"/>
        <v/>
      </c>
      <c r="J195" s="10"/>
      <c r="K195" s="11" t="str">
        <f t="shared" si="23"/>
        <v/>
      </c>
    </row>
    <row r="196" spans="2:11" x14ac:dyDescent="0.25">
      <c r="B196" s="2" t="str">
        <f t="shared" si="18"/>
        <v/>
      </c>
      <c r="C196" s="3" t="str">
        <f t="shared" si="24"/>
        <v/>
      </c>
      <c r="D196" s="10" t="str">
        <f t="shared" si="25"/>
        <v/>
      </c>
      <c r="E196" s="6" t="str">
        <f t="shared" si="19"/>
        <v/>
      </c>
      <c r="F196" s="6" t="str">
        <f t="shared" si="20"/>
        <v/>
      </c>
      <c r="G196" s="6" t="str">
        <f t="shared" si="26"/>
        <v/>
      </c>
      <c r="H196" s="6" t="str">
        <f t="shared" si="21"/>
        <v/>
      </c>
      <c r="I196" s="10" t="str">
        <f t="shared" si="22"/>
        <v/>
      </c>
      <c r="J196" s="10"/>
      <c r="K196" s="11" t="str">
        <f t="shared" si="23"/>
        <v/>
      </c>
    </row>
    <row r="197" spans="2:11" x14ac:dyDescent="0.25">
      <c r="B197" s="2" t="str">
        <f t="shared" si="18"/>
        <v/>
      </c>
      <c r="C197" s="3" t="str">
        <f t="shared" si="24"/>
        <v/>
      </c>
      <c r="D197" s="10" t="str">
        <f t="shared" si="25"/>
        <v/>
      </c>
      <c r="E197" s="6" t="str">
        <f t="shared" si="19"/>
        <v/>
      </c>
      <c r="F197" s="6" t="str">
        <f t="shared" si="20"/>
        <v/>
      </c>
      <c r="G197" s="6" t="str">
        <f t="shared" si="26"/>
        <v/>
      </c>
      <c r="H197" s="6" t="str">
        <f t="shared" si="21"/>
        <v/>
      </c>
      <c r="I197" s="10" t="str">
        <f t="shared" si="22"/>
        <v/>
      </c>
      <c r="J197" s="10"/>
      <c r="K197" s="11" t="str">
        <f t="shared" si="23"/>
        <v/>
      </c>
    </row>
    <row r="198" spans="2:11" x14ac:dyDescent="0.25">
      <c r="B198" s="2" t="str">
        <f t="shared" si="18"/>
        <v/>
      </c>
      <c r="C198" s="3" t="str">
        <f t="shared" si="24"/>
        <v/>
      </c>
      <c r="D198" s="10" t="str">
        <f t="shared" si="25"/>
        <v/>
      </c>
      <c r="E198" s="6" t="str">
        <f t="shared" si="19"/>
        <v/>
      </c>
      <c r="F198" s="6" t="str">
        <f t="shared" si="20"/>
        <v/>
      </c>
      <c r="G198" s="6" t="str">
        <f t="shared" si="26"/>
        <v/>
      </c>
      <c r="H198" s="6" t="str">
        <f t="shared" si="21"/>
        <v/>
      </c>
      <c r="I198" s="10" t="str">
        <f t="shared" si="22"/>
        <v/>
      </c>
      <c r="J198" s="10"/>
      <c r="K198" s="11" t="str">
        <f t="shared" si="23"/>
        <v/>
      </c>
    </row>
    <row r="199" spans="2:11" x14ac:dyDescent="0.25">
      <c r="B199" s="2" t="str">
        <f t="shared" si="18"/>
        <v/>
      </c>
      <c r="C199" s="3" t="str">
        <f t="shared" si="24"/>
        <v/>
      </c>
      <c r="D199" s="10" t="str">
        <f t="shared" si="25"/>
        <v/>
      </c>
      <c r="E199" s="6" t="str">
        <f t="shared" si="19"/>
        <v/>
      </c>
      <c r="F199" s="6" t="str">
        <f t="shared" si="20"/>
        <v/>
      </c>
      <c r="G199" s="6" t="str">
        <f t="shared" si="26"/>
        <v/>
      </c>
      <c r="H199" s="6" t="str">
        <f t="shared" si="21"/>
        <v/>
      </c>
      <c r="I199" s="10" t="str">
        <f t="shared" si="22"/>
        <v/>
      </c>
      <c r="J199" s="10"/>
      <c r="K199" s="11" t="str">
        <f t="shared" si="23"/>
        <v/>
      </c>
    </row>
    <row r="200" spans="2:11" x14ac:dyDescent="0.25">
      <c r="B200" s="2" t="str">
        <f t="shared" si="18"/>
        <v/>
      </c>
      <c r="C200" s="3" t="str">
        <f t="shared" si="24"/>
        <v/>
      </c>
      <c r="D200" s="10" t="str">
        <f t="shared" si="25"/>
        <v/>
      </c>
      <c r="E200" s="6" t="str">
        <f t="shared" si="19"/>
        <v/>
      </c>
      <c r="F200" s="6" t="str">
        <f t="shared" si="20"/>
        <v/>
      </c>
      <c r="G200" s="6" t="str">
        <f t="shared" si="26"/>
        <v/>
      </c>
      <c r="H200" s="6" t="str">
        <f t="shared" si="21"/>
        <v/>
      </c>
      <c r="I200" s="10" t="str">
        <f t="shared" si="22"/>
        <v/>
      </c>
      <c r="J200" s="10"/>
      <c r="K200" s="11" t="str">
        <f t="shared" si="23"/>
        <v/>
      </c>
    </row>
    <row r="201" spans="2:11" x14ac:dyDescent="0.25">
      <c r="B201" s="2" t="str">
        <f t="shared" si="18"/>
        <v/>
      </c>
      <c r="C201" s="3" t="str">
        <f t="shared" si="24"/>
        <v/>
      </c>
      <c r="D201" s="10" t="str">
        <f t="shared" si="25"/>
        <v/>
      </c>
      <c r="E201" s="6" t="str">
        <f t="shared" si="19"/>
        <v/>
      </c>
      <c r="F201" s="6" t="str">
        <f t="shared" si="20"/>
        <v/>
      </c>
      <c r="G201" s="6" t="str">
        <f t="shared" si="26"/>
        <v/>
      </c>
      <c r="H201" s="6" t="str">
        <f t="shared" si="21"/>
        <v/>
      </c>
      <c r="I201" s="10" t="str">
        <f t="shared" si="22"/>
        <v/>
      </c>
      <c r="J201" s="10"/>
      <c r="K201" s="11" t="str">
        <f t="shared" si="23"/>
        <v/>
      </c>
    </row>
    <row r="202" spans="2:11" x14ac:dyDescent="0.25">
      <c r="B202" s="2" t="str">
        <f t="shared" si="18"/>
        <v/>
      </c>
      <c r="C202" s="3" t="str">
        <f t="shared" si="24"/>
        <v/>
      </c>
      <c r="D202" s="10" t="str">
        <f t="shared" si="25"/>
        <v/>
      </c>
      <c r="E202" s="6" t="str">
        <f t="shared" si="19"/>
        <v/>
      </c>
      <c r="F202" s="6" t="str">
        <f t="shared" si="20"/>
        <v/>
      </c>
      <c r="G202" s="6" t="str">
        <f t="shared" si="26"/>
        <v/>
      </c>
      <c r="H202" s="6" t="str">
        <f t="shared" si="21"/>
        <v/>
      </c>
      <c r="I202" s="10" t="str">
        <f t="shared" si="22"/>
        <v/>
      </c>
      <c r="J202" s="10"/>
      <c r="K202" s="11" t="str">
        <f t="shared" si="23"/>
        <v/>
      </c>
    </row>
    <row r="203" spans="2:11" x14ac:dyDescent="0.25">
      <c r="B203" s="2" t="str">
        <f t="shared" si="18"/>
        <v/>
      </c>
      <c r="C203" s="3" t="str">
        <f t="shared" si="24"/>
        <v/>
      </c>
      <c r="D203" s="10" t="str">
        <f t="shared" si="25"/>
        <v/>
      </c>
      <c r="E203" s="6" t="str">
        <f t="shared" si="19"/>
        <v/>
      </c>
      <c r="F203" s="6" t="str">
        <f t="shared" si="20"/>
        <v/>
      </c>
      <c r="G203" s="6" t="str">
        <f t="shared" si="26"/>
        <v/>
      </c>
      <c r="H203" s="6" t="str">
        <f t="shared" si="21"/>
        <v/>
      </c>
      <c r="I203" s="10" t="str">
        <f t="shared" si="22"/>
        <v/>
      </c>
      <c r="J203" s="10"/>
      <c r="K203" s="11" t="str">
        <f t="shared" si="23"/>
        <v/>
      </c>
    </row>
    <row r="204" spans="2:11" x14ac:dyDescent="0.25">
      <c r="B204" s="2" t="str">
        <f t="shared" si="18"/>
        <v/>
      </c>
      <c r="C204" s="3" t="str">
        <f t="shared" si="24"/>
        <v/>
      </c>
      <c r="D204" s="10" t="str">
        <f t="shared" si="25"/>
        <v/>
      </c>
      <c r="E204" s="6" t="str">
        <f t="shared" si="19"/>
        <v/>
      </c>
      <c r="F204" s="6" t="str">
        <f t="shared" si="20"/>
        <v/>
      </c>
      <c r="G204" s="6" t="str">
        <f t="shared" si="26"/>
        <v/>
      </c>
      <c r="H204" s="6" t="str">
        <f t="shared" si="21"/>
        <v/>
      </c>
      <c r="I204" s="10" t="str">
        <f t="shared" si="22"/>
        <v/>
      </c>
      <c r="J204" s="10"/>
      <c r="K204" s="11" t="str">
        <f t="shared" si="23"/>
        <v/>
      </c>
    </row>
    <row r="205" spans="2:11" x14ac:dyDescent="0.25">
      <c r="B205" s="2" t="str">
        <f t="shared" si="18"/>
        <v/>
      </c>
      <c r="C205" s="3" t="str">
        <f t="shared" si="24"/>
        <v/>
      </c>
      <c r="D205" s="10" t="str">
        <f t="shared" si="25"/>
        <v/>
      </c>
      <c r="E205" s="6" t="str">
        <f t="shared" si="19"/>
        <v/>
      </c>
      <c r="F205" s="6" t="str">
        <f t="shared" si="20"/>
        <v/>
      </c>
      <c r="G205" s="6" t="str">
        <f t="shared" si="26"/>
        <v/>
      </c>
      <c r="H205" s="6" t="str">
        <f t="shared" si="21"/>
        <v/>
      </c>
      <c r="I205" s="10" t="str">
        <f t="shared" si="22"/>
        <v/>
      </c>
      <c r="J205" s="10"/>
      <c r="K205" s="11" t="str">
        <f t="shared" si="23"/>
        <v/>
      </c>
    </row>
    <row r="206" spans="2:11" x14ac:dyDescent="0.25">
      <c r="B206" s="2" t="str">
        <f t="shared" si="18"/>
        <v/>
      </c>
      <c r="C206" s="3" t="str">
        <f t="shared" si="24"/>
        <v/>
      </c>
      <c r="D206" s="10" t="str">
        <f t="shared" si="25"/>
        <v/>
      </c>
      <c r="E206" s="6" t="str">
        <f t="shared" si="19"/>
        <v/>
      </c>
      <c r="F206" s="6" t="str">
        <f t="shared" si="20"/>
        <v/>
      </c>
      <c r="G206" s="6" t="str">
        <f t="shared" si="26"/>
        <v/>
      </c>
      <c r="H206" s="6" t="str">
        <f t="shared" si="21"/>
        <v/>
      </c>
      <c r="I206" s="10" t="str">
        <f t="shared" si="22"/>
        <v/>
      </c>
      <c r="J206" s="10"/>
      <c r="K206" s="11" t="str">
        <f t="shared" si="23"/>
        <v/>
      </c>
    </row>
    <row r="207" spans="2:11" x14ac:dyDescent="0.25">
      <c r="B207" s="2" t="str">
        <f t="shared" si="18"/>
        <v/>
      </c>
      <c r="C207" s="3" t="str">
        <f t="shared" si="24"/>
        <v/>
      </c>
      <c r="D207" s="10" t="str">
        <f t="shared" si="25"/>
        <v/>
      </c>
      <c r="E207" s="6" t="str">
        <f t="shared" si="19"/>
        <v/>
      </c>
      <c r="F207" s="6" t="str">
        <f t="shared" si="20"/>
        <v/>
      </c>
      <c r="G207" s="6" t="str">
        <f t="shared" si="26"/>
        <v/>
      </c>
      <c r="H207" s="6" t="str">
        <f t="shared" si="21"/>
        <v/>
      </c>
      <c r="I207" s="10" t="str">
        <f t="shared" si="22"/>
        <v/>
      </c>
      <c r="J207" s="10"/>
      <c r="K207" s="11" t="str">
        <f t="shared" si="23"/>
        <v/>
      </c>
    </row>
    <row r="208" spans="2:11" x14ac:dyDescent="0.25">
      <c r="B208" s="2" t="str">
        <f t="shared" si="18"/>
        <v/>
      </c>
      <c r="C208" s="3" t="str">
        <f t="shared" si="24"/>
        <v/>
      </c>
      <c r="D208" s="10" t="str">
        <f t="shared" si="25"/>
        <v/>
      </c>
      <c r="E208" s="6" t="str">
        <f t="shared" si="19"/>
        <v/>
      </c>
      <c r="F208" s="6" t="str">
        <f t="shared" si="20"/>
        <v/>
      </c>
      <c r="G208" s="6" t="str">
        <f t="shared" si="26"/>
        <v/>
      </c>
      <c r="H208" s="6" t="str">
        <f t="shared" si="21"/>
        <v/>
      </c>
      <c r="I208" s="10" t="str">
        <f t="shared" si="22"/>
        <v/>
      </c>
      <c r="J208" s="10"/>
      <c r="K208" s="11" t="str">
        <f t="shared" si="23"/>
        <v/>
      </c>
    </row>
    <row r="209" spans="2:11" x14ac:dyDescent="0.25">
      <c r="B209" s="2" t="str">
        <f t="shared" si="18"/>
        <v/>
      </c>
      <c r="C209" s="3" t="str">
        <f t="shared" si="24"/>
        <v/>
      </c>
      <c r="D209" s="10" t="str">
        <f t="shared" si="25"/>
        <v/>
      </c>
      <c r="E209" s="6" t="str">
        <f t="shared" si="19"/>
        <v/>
      </c>
      <c r="F209" s="6" t="str">
        <f t="shared" si="20"/>
        <v/>
      </c>
      <c r="G209" s="6" t="str">
        <f t="shared" si="26"/>
        <v/>
      </c>
      <c r="H209" s="6" t="str">
        <f t="shared" si="21"/>
        <v/>
      </c>
      <c r="I209" s="10" t="str">
        <f t="shared" si="22"/>
        <v/>
      </c>
      <c r="J209" s="10"/>
      <c r="K209" s="11" t="str">
        <f t="shared" si="23"/>
        <v/>
      </c>
    </row>
    <row r="210" spans="2:11" x14ac:dyDescent="0.25">
      <c r="B210" s="2" t="str">
        <f t="shared" si="18"/>
        <v/>
      </c>
      <c r="C210" s="3" t="str">
        <f t="shared" si="24"/>
        <v/>
      </c>
      <c r="D210" s="10" t="str">
        <f t="shared" si="25"/>
        <v/>
      </c>
      <c r="E210" s="6" t="str">
        <f t="shared" si="19"/>
        <v/>
      </c>
      <c r="F210" s="6" t="str">
        <f t="shared" si="20"/>
        <v/>
      </c>
      <c r="G210" s="6" t="str">
        <f t="shared" si="26"/>
        <v/>
      </c>
      <c r="H210" s="6" t="str">
        <f t="shared" si="21"/>
        <v/>
      </c>
      <c r="I210" s="10" t="str">
        <f t="shared" si="22"/>
        <v/>
      </c>
      <c r="J210" s="10"/>
      <c r="K210" s="11" t="str">
        <f t="shared" si="23"/>
        <v/>
      </c>
    </row>
    <row r="211" spans="2:11" x14ac:dyDescent="0.25">
      <c r="B211" s="2" t="str">
        <f t="shared" si="18"/>
        <v/>
      </c>
      <c r="C211" s="3" t="str">
        <f t="shared" si="24"/>
        <v/>
      </c>
      <c r="D211" s="10" t="str">
        <f t="shared" si="25"/>
        <v/>
      </c>
      <c r="E211" s="6" t="str">
        <f t="shared" si="19"/>
        <v/>
      </c>
      <c r="F211" s="6" t="str">
        <f t="shared" si="20"/>
        <v/>
      </c>
      <c r="G211" s="6" t="str">
        <f t="shared" si="26"/>
        <v/>
      </c>
      <c r="H211" s="6" t="str">
        <f t="shared" si="21"/>
        <v/>
      </c>
      <c r="I211" s="10" t="str">
        <f t="shared" si="22"/>
        <v/>
      </c>
      <c r="J211" s="10"/>
      <c r="K211" s="11" t="str">
        <f t="shared" si="23"/>
        <v/>
      </c>
    </row>
    <row r="212" spans="2:11" x14ac:dyDescent="0.25">
      <c r="B212" s="2" t="str">
        <f t="shared" si="18"/>
        <v/>
      </c>
      <c r="C212" s="3" t="str">
        <f t="shared" si="24"/>
        <v/>
      </c>
      <c r="D212" s="10" t="str">
        <f t="shared" si="25"/>
        <v/>
      </c>
      <c r="E212" s="6" t="str">
        <f t="shared" si="19"/>
        <v/>
      </c>
      <c r="F212" s="6" t="str">
        <f t="shared" si="20"/>
        <v/>
      </c>
      <c r="G212" s="6" t="str">
        <f t="shared" si="26"/>
        <v/>
      </c>
      <c r="H212" s="6" t="str">
        <f t="shared" si="21"/>
        <v/>
      </c>
      <c r="I212" s="10" t="str">
        <f t="shared" si="22"/>
        <v/>
      </c>
      <c r="J212" s="10"/>
      <c r="K212" s="11" t="str">
        <f t="shared" si="23"/>
        <v/>
      </c>
    </row>
    <row r="213" spans="2:11" x14ac:dyDescent="0.25">
      <c r="B213" s="2" t="str">
        <f t="shared" si="18"/>
        <v/>
      </c>
      <c r="C213" s="3" t="str">
        <f t="shared" si="24"/>
        <v/>
      </c>
      <c r="D213" s="10" t="str">
        <f t="shared" si="25"/>
        <v/>
      </c>
      <c r="E213" s="6" t="str">
        <f t="shared" si="19"/>
        <v/>
      </c>
      <c r="F213" s="6" t="str">
        <f t="shared" si="20"/>
        <v/>
      </c>
      <c r="G213" s="6" t="str">
        <f t="shared" si="26"/>
        <v/>
      </c>
      <c r="H213" s="6" t="str">
        <f t="shared" si="21"/>
        <v/>
      </c>
      <c r="I213" s="10" t="str">
        <f t="shared" si="22"/>
        <v/>
      </c>
      <c r="J213" s="10"/>
      <c r="K213" s="11" t="str">
        <f t="shared" si="23"/>
        <v/>
      </c>
    </row>
    <row r="214" spans="2:11" x14ac:dyDescent="0.25">
      <c r="B214" s="2" t="str">
        <f t="shared" ref="B214:B277" si="27">IF($C214&lt;&gt;"",EOMONTH(LoanClosingDate,$C214),"")</f>
        <v/>
      </c>
      <c r="C214" s="3" t="str">
        <f t="shared" si="24"/>
        <v/>
      </c>
      <c r="D214" s="10" t="str">
        <f t="shared" si="25"/>
        <v/>
      </c>
      <c r="E214" s="6" t="str">
        <f t="shared" ref="E214:E277" si="28">IF($C214&lt;&gt;"",IF($C214=LoanTerm,$G213,IF($C214&gt;PandIDeferral,ROUND(PPMT(0,1,EffectiveAmortizationTerm,-SBBPrincipal),5),0)),"")</f>
        <v/>
      </c>
      <c r="F214" s="6" t="str">
        <f t="shared" ref="F214:F277" si="29">IF($C214&lt;&gt;"",ROUND(IF($C214&gt;FHLBInterestDeferral,$D214*((TotalRate/100)/12),IF($C214&gt;PandIDeferral,$D214*((MemberRateYr2/100)/12),0)),4),"")</f>
        <v/>
      </c>
      <c r="G214" s="6" t="str">
        <f t="shared" si="26"/>
        <v/>
      </c>
      <c r="H214" s="6" t="str">
        <f t="shared" ref="H214:H277" si="30">IF($C214&lt;&gt;"",$E214+$F214,"")</f>
        <v/>
      </c>
      <c r="I214" s="10" t="str">
        <f t="shared" ref="I214:I277" si="31">IF($C214&lt;&gt;"",IF(OR(MOD($C214,12)=0,$C214=LoanTerm),$K214,0),"")</f>
        <v/>
      </c>
      <c r="J214" s="10"/>
      <c r="K214" s="11" t="str">
        <f t="shared" ref="K214:K277" si="32">IF($C214&lt;&gt;"",IF(IFERROR(MOD($C213,12),0)=0,$H214,$K213+$H214),"")</f>
        <v/>
      </c>
    </row>
    <row r="215" spans="2:11" x14ac:dyDescent="0.25">
      <c r="B215" s="2" t="str">
        <f t="shared" si="27"/>
        <v/>
      </c>
      <c r="C215" s="3" t="str">
        <f t="shared" ref="C215:C278" si="33">IF($C214&gt;=LoanTerm,"",$C214+1)</f>
        <v/>
      </c>
      <c r="D215" s="10" t="str">
        <f t="shared" ref="D215:D278" si="34">IF($C215&lt;&gt;"",$G214,"")</f>
        <v/>
      </c>
      <c r="E215" s="6" t="str">
        <f t="shared" si="28"/>
        <v/>
      </c>
      <c r="F215" s="6" t="str">
        <f t="shared" si="29"/>
        <v/>
      </c>
      <c r="G215" s="6" t="str">
        <f t="shared" ref="G215:G278" si="35">IF($C215&lt;&gt;"",ROUND($D215-$E215,4),"")</f>
        <v/>
      </c>
      <c r="H215" s="6" t="str">
        <f t="shared" si="30"/>
        <v/>
      </c>
      <c r="I215" s="10" t="str">
        <f t="shared" si="31"/>
        <v/>
      </c>
      <c r="J215" s="10"/>
      <c r="K215" s="11" t="str">
        <f t="shared" si="32"/>
        <v/>
      </c>
    </row>
    <row r="216" spans="2:11" x14ac:dyDescent="0.25">
      <c r="B216" s="2" t="str">
        <f t="shared" si="27"/>
        <v/>
      </c>
      <c r="C216" s="3" t="str">
        <f t="shared" si="33"/>
        <v/>
      </c>
      <c r="D216" s="10" t="str">
        <f t="shared" si="34"/>
        <v/>
      </c>
      <c r="E216" s="6" t="str">
        <f t="shared" si="28"/>
        <v/>
      </c>
      <c r="F216" s="6" t="str">
        <f t="shared" si="29"/>
        <v/>
      </c>
      <c r="G216" s="6" t="str">
        <f t="shared" si="35"/>
        <v/>
      </c>
      <c r="H216" s="6" t="str">
        <f t="shared" si="30"/>
        <v/>
      </c>
      <c r="I216" s="10" t="str">
        <f t="shared" si="31"/>
        <v/>
      </c>
      <c r="J216" s="10"/>
      <c r="K216" s="11" t="str">
        <f t="shared" si="32"/>
        <v/>
      </c>
    </row>
    <row r="217" spans="2:11" x14ac:dyDescent="0.25">
      <c r="B217" s="2" t="str">
        <f t="shared" si="27"/>
        <v/>
      </c>
      <c r="C217" s="3" t="str">
        <f t="shared" si="33"/>
        <v/>
      </c>
      <c r="D217" s="10" t="str">
        <f t="shared" si="34"/>
        <v/>
      </c>
      <c r="E217" s="6" t="str">
        <f t="shared" si="28"/>
        <v/>
      </c>
      <c r="F217" s="6" t="str">
        <f t="shared" si="29"/>
        <v/>
      </c>
      <c r="G217" s="6" t="str">
        <f t="shared" si="35"/>
        <v/>
      </c>
      <c r="H217" s="6" t="str">
        <f t="shared" si="30"/>
        <v/>
      </c>
      <c r="I217" s="10" t="str">
        <f t="shared" si="31"/>
        <v/>
      </c>
      <c r="J217" s="10"/>
      <c r="K217" s="11" t="str">
        <f t="shared" si="32"/>
        <v/>
      </c>
    </row>
    <row r="218" spans="2:11" x14ac:dyDescent="0.25">
      <c r="B218" s="2" t="str">
        <f t="shared" si="27"/>
        <v/>
      </c>
      <c r="C218" s="3" t="str">
        <f t="shared" si="33"/>
        <v/>
      </c>
      <c r="D218" s="10" t="str">
        <f t="shared" si="34"/>
        <v/>
      </c>
      <c r="E218" s="6" t="str">
        <f t="shared" si="28"/>
        <v/>
      </c>
      <c r="F218" s="6" t="str">
        <f t="shared" si="29"/>
        <v/>
      </c>
      <c r="G218" s="6" t="str">
        <f t="shared" si="35"/>
        <v/>
      </c>
      <c r="H218" s="6" t="str">
        <f t="shared" si="30"/>
        <v/>
      </c>
      <c r="I218" s="10" t="str">
        <f t="shared" si="31"/>
        <v/>
      </c>
      <c r="J218" s="10"/>
      <c r="K218" s="11" t="str">
        <f t="shared" si="32"/>
        <v/>
      </c>
    </row>
    <row r="219" spans="2:11" x14ac:dyDescent="0.25">
      <c r="B219" s="2" t="str">
        <f t="shared" si="27"/>
        <v/>
      </c>
      <c r="C219" s="3" t="str">
        <f t="shared" si="33"/>
        <v/>
      </c>
      <c r="D219" s="10" t="str">
        <f t="shared" si="34"/>
        <v/>
      </c>
      <c r="E219" s="6" t="str">
        <f t="shared" si="28"/>
        <v/>
      </c>
      <c r="F219" s="6" t="str">
        <f t="shared" si="29"/>
        <v/>
      </c>
      <c r="G219" s="6" t="str">
        <f t="shared" si="35"/>
        <v/>
      </c>
      <c r="H219" s="6" t="str">
        <f t="shared" si="30"/>
        <v/>
      </c>
      <c r="I219" s="10" t="str">
        <f t="shared" si="31"/>
        <v/>
      </c>
      <c r="J219" s="10"/>
      <c r="K219" s="11" t="str">
        <f t="shared" si="32"/>
        <v/>
      </c>
    </row>
    <row r="220" spans="2:11" x14ac:dyDescent="0.25">
      <c r="B220" s="2" t="str">
        <f t="shared" si="27"/>
        <v/>
      </c>
      <c r="C220" s="3" t="str">
        <f t="shared" si="33"/>
        <v/>
      </c>
      <c r="D220" s="10" t="str">
        <f t="shared" si="34"/>
        <v/>
      </c>
      <c r="E220" s="6" t="str">
        <f t="shared" si="28"/>
        <v/>
      </c>
      <c r="F220" s="6" t="str">
        <f t="shared" si="29"/>
        <v/>
      </c>
      <c r="G220" s="6" t="str">
        <f t="shared" si="35"/>
        <v/>
      </c>
      <c r="H220" s="6" t="str">
        <f t="shared" si="30"/>
        <v/>
      </c>
      <c r="I220" s="10" t="str">
        <f t="shared" si="31"/>
        <v/>
      </c>
      <c r="J220" s="10"/>
      <c r="K220" s="11" t="str">
        <f t="shared" si="32"/>
        <v/>
      </c>
    </row>
    <row r="221" spans="2:11" x14ac:dyDescent="0.25">
      <c r="B221" s="2" t="str">
        <f t="shared" si="27"/>
        <v/>
      </c>
      <c r="C221" s="3" t="str">
        <f t="shared" si="33"/>
        <v/>
      </c>
      <c r="D221" s="10" t="str">
        <f t="shared" si="34"/>
        <v/>
      </c>
      <c r="E221" s="6" t="str">
        <f t="shared" si="28"/>
        <v/>
      </c>
      <c r="F221" s="6" t="str">
        <f t="shared" si="29"/>
        <v/>
      </c>
      <c r="G221" s="6" t="str">
        <f t="shared" si="35"/>
        <v/>
      </c>
      <c r="H221" s="6" t="str">
        <f t="shared" si="30"/>
        <v/>
      </c>
      <c r="I221" s="10" t="str">
        <f t="shared" si="31"/>
        <v/>
      </c>
      <c r="J221" s="10"/>
      <c r="K221" s="11" t="str">
        <f t="shared" si="32"/>
        <v/>
      </c>
    </row>
    <row r="222" spans="2:11" x14ac:dyDescent="0.25">
      <c r="B222" s="2" t="str">
        <f t="shared" si="27"/>
        <v/>
      </c>
      <c r="C222" s="3" t="str">
        <f t="shared" si="33"/>
        <v/>
      </c>
      <c r="D222" s="10" t="str">
        <f t="shared" si="34"/>
        <v/>
      </c>
      <c r="E222" s="6" t="str">
        <f t="shared" si="28"/>
        <v/>
      </c>
      <c r="F222" s="6" t="str">
        <f t="shared" si="29"/>
        <v/>
      </c>
      <c r="G222" s="6" t="str">
        <f t="shared" si="35"/>
        <v/>
      </c>
      <c r="H222" s="6" t="str">
        <f t="shared" si="30"/>
        <v/>
      </c>
      <c r="I222" s="10" t="str">
        <f t="shared" si="31"/>
        <v/>
      </c>
      <c r="J222" s="10"/>
      <c r="K222" s="11" t="str">
        <f t="shared" si="32"/>
        <v/>
      </c>
    </row>
    <row r="223" spans="2:11" x14ac:dyDescent="0.25">
      <c r="B223" s="2" t="str">
        <f t="shared" si="27"/>
        <v/>
      </c>
      <c r="C223" s="3" t="str">
        <f t="shared" si="33"/>
        <v/>
      </c>
      <c r="D223" s="10" t="str">
        <f t="shared" si="34"/>
        <v/>
      </c>
      <c r="E223" s="6" t="str">
        <f t="shared" si="28"/>
        <v/>
      </c>
      <c r="F223" s="6" t="str">
        <f t="shared" si="29"/>
        <v/>
      </c>
      <c r="G223" s="6" t="str">
        <f t="shared" si="35"/>
        <v/>
      </c>
      <c r="H223" s="6" t="str">
        <f t="shared" si="30"/>
        <v/>
      </c>
      <c r="I223" s="10" t="str">
        <f t="shared" si="31"/>
        <v/>
      </c>
      <c r="J223" s="10"/>
      <c r="K223" s="11" t="str">
        <f t="shared" si="32"/>
        <v/>
      </c>
    </row>
    <row r="224" spans="2:11" x14ac:dyDescent="0.25">
      <c r="B224" s="2" t="str">
        <f t="shared" si="27"/>
        <v/>
      </c>
      <c r="C224" s="3" t="str">
        <f t="shared" si="33"/>
        <v/>
      </c>
      <c r="D224" s="10" t="str">
        <f t="shared" si="34"/>
        <v/>
      </c>
      <c r="E224" s="6" t="str">
        <f t="shared" si="28"/>
        <v/>
      </c>
      <c r="F224" s="6" t="str">
        <f t="shared" si="29"/>
        <v/>
      </c>
      <c r="G224" s="6" t="str">
        <f t="shared" si="35"/>
        <v/>
      </c>
      <c r="H224" s="6" t="str">
        <f t="shared" si="30"/>
        <v/>
      </c>
      <c r="I224" s="10" t="str">
        <f t="shared" si="31"/>
        <v/>
      </c>
      <c r="J224" s="10"/>
      <c r="K224" s="11" t="str">
        <f t="shared" si="32"/>
        <v/>
      </c>
    </row>
    <row r="225" spans="2:11" x14ac:dyDescent="0.25">
      <c r="B225" s="2" t="str">
        <f t="shared" si="27"/>
        <v/>
      </c>
      <c r="C225" s="3" t="str">
        <f t="shared" si="33"/>
        <v/>
      </c>
      <c r="D225" s="10" t="str">
        <f t="shared" si="34"/>
        <v/>
      </c>
      <c r="E225" s="6" t="str">
        <f t="shared" si="28"/>
        <v/>
      </c>
      <c r="F225" s="6" t="str">
        <f t="shared" si="29"/>
        <v/>
      </c>
      <c r="G225" s="6" t="str">
        <f t="shared" si="35"/>
        <v/>
      </c>
      <c r="H225" s="6" t="str">
        <f t="shared" si="30"/>
        <v/>
      </c>
      <c r="I225" s="10" t="str">
        <f t="shared" si="31"/>
        <v/>
      </c>
      <c r="J225" s="10"/>
      <c r="K225" s="11" t="str">
        <f t="shared" si="32"/>
        <v/>
      </c>
    </row>
    <row r="226" spans="2:11" x14ac:dyDescent="0.25">
      <c r="B226" s="2" t="str">
        <f t="shared" si="27"/>
        <v/>
      </c>
      <c r="C226" s="3" t="str">
        <f t="shared" si="33"/>
        <v/>
      </c>
      <c r="D226" s="10" t="str">
        <f t="shared" si="34"/>
        <v/>
      </c>
      <c r="E226" s="6" t="str">
        <f t="shared" si="28"/>
        <v/>
      </c>
      <c r="F226" s="6" t="str">
        <f t="shared" si="29"/>
        <v/>
      </c>
      <c r="G226" s="6" t="str">
        <f t="shared" si="35"/>
        <v/>
      </c>
      <c r="H226" s="6" t="str">
        <f t="shared" si="30"/>
        <v/>
      </c>
      <c r="I226" s="10" t="str">
        <f t="shared" si="31"/>
        <v/>
      </c>
      <c r="J226" s="10"/>
      <c r="K226" s="11" t="str">
        <f t="shared" si="32"/>
        <v/>
      </c>
    </row>
    <row r="227" spans="2:11" x14ac:dyDescent="0.25">
      <c r="B227" s="2" t="str">
        <f t="shared" si="27"/>
        <v/>
      </c>
      <c r="C227" s="3" t="str">
        <f t="shared" si="33"/>
        <v/>
      </c>
      <c r="D227" s="10" t="str">
        <f t="shared" si="34"/>
        <v/>
      </c>
      <c r="E227" s="6" t="str">
        <f t="shared" si="28"/>
        <v/>
      </c>
      <c r="F227" s="6" t="str">
        <f t="shared" si="29"/>
        <v/>
      </c>
      <c r="G227" s="6" t="str">
        <f t="shared" si="35"/>
        <v/>
      </c>
      <c r="H227" s="6" t="str">
        <f t="shared" si="30"/>
        <v/>
      </c>
      <c r="I227" s="10" t="str">
        <f t="shared" si="31"/>
        <v/>
      </c>
      <c r="J227" s="10"/>
      <c r="K227" s="11" t="str">
        <f t="shared" si="32"/>
        <v/>
      </c>
    </row>
    <row r="228" spans="2:11" x14ac:dyDescent="0.25">
      <c r="B228" s="2" t="str">
        <f t="shared" si="27"/>
        <v/>
      </c>
      <c r="C228" s="3" t="str">
        <f t="shared" si="33"/>
        <v/>
      </c>
      <c r="D228" s="10" t="str">
        <f t="shared" si="34"/>
        <v/>
      </c>
      <c r="E228" s="6" t="str">
        <f t="shared" si="28"/>
        <v/>
      </c>
      <c r="F228" s="6" t="str">
        <f t="shared" si="29"/>
        <v/>
      </c>
      <c r="G228" s="6" t="str">
        <f t="shared" si="35"/>
        <v/>
      </c>
      <c r="H228" s="6" t="str">
        <f t="shared" si="30"/>
        <v/>
      </c>
      <c r="I228" s="10" t="str">
        <f t="shared" si="31"/>
        <v/>
      </c>
      <c r="J228" s="10"/>
      <c r="K228" s="11" t="str">
        <f t="shared" si="32"/>
        <v/>
      </c>
    </row>
    <row r="229" spans="2:11" x14ac:dyDescent="0.25">
      <c r="B229" s="2" t="str">
        <f t="shared" si="27"/>
        <v/>
      </c>
      <c r="C229" s="3" t="str">
        <f t="shared" si="33"/>
        <v/>
      </c>
      <c r="D229" s="10" t="str">
        <f t="shared" si="34"/>
        <v/>
      </c>
      <c r="E229" s="6" t="str">
        <f t="shared" si="28"/>
        <v/>
      </c>
      <c r="F229" s="6" t="str">
        <f t="shared" si="29"/>
        <v/>
      </c>
      <c r="G229" s="6" t="str">
        <f t="shared" si="35"/>
        <v/>
      </c>
      <c r="H229" s="6" t="str">
        <f t="shared" si="30"/>
        <v/>
      </c>
      <c r="I229" s="10" t="str">
        <f t="shared" si="31"/>
        <v/>
      </c>
      <c r="J229" s="10"/>
      <c r="K229" s="11" t="str">
        <f t="shared" si="32"/>
        <v/>
      </c>
    </row>
    <row r="230" spans="2:11" x14ac:dyDescent="0.25">
      <c r="B230" s="2" t="str">
        <f t="shared" si="27"/>
        <v/>
      </c>
      <c r="C230" s="3" t="str">
        <f t="shared" si="33"/>
        <v/>
      </c>
      <c r="D230" s="10" t="str">
        <f t="shared" si="34"/>
        <v/>
      </c>
      <c r="E230" s="6" t="str">
        <f t="shared" si="28"/>
        <v/>
      </c>
      <c r="F230" s="6" t="str">
        <f t="shared" si="29"/>
        <v/>
      </c>
      <c r="G230" s="6" t="str">
        <f t="shared" si="35"/>
        <v/>
      </c>
      <c r="H230" s="6" t="str">
        <f t="shared" si="30"/>
        <v/>
      </c>
      <c r="I230" s="10" t="str">
        <f t="shared" si="31"/>
        <v/>
      </c>
      <c r="J230" s="10"/>
      <c r="K230" s="11" t="str">
        <f t="shared" si="32"/>
        <v/>
      </c>
    </row>
    <row r="231" spans="2:11" x14ac:dyDescent="0.25">
      <c r="B231" s="2" t="str">
        <f t="shared" si="27"/>
        <v/>
      </c>
      <c r="C231" s="3" t="str">
        <f t="shared" si="33"/>
        <v/>
      </c>
      <c r="D231" s="10" t="str">
        <f t="shared" si="34"/>
        <v/>
      </c>
      <c r="E231" s="6" t="str">
        <f t="shared" si="28"/>
        <v/>
      </c>
      <c r="F231" s="6" t="str">
        <f t="shared" si="29"/>
        <v/>
      </c>
      <c r="G231" s="6" t="str">
        <f t="shared" si="35"/>
        <v/>
      </c>
      <c r="H231" s="6" t="str">
        <f t="shared" si="30"/>
        <v/>
      </c>
      <c r="I231" s="10" t="str">
        <f t="shared" si="31"/>
        <v/>
      </c>
      <c r="J231" s="10"/>
      <c r="K231" s="11" t="str">
        <f t="shared" si="32"/>
        <v/>
      </c>
    </row>
    <row r="232" spans="2:11" x14ac:dyDescent="0.25">
      <c r="B232" s="2" t="str">
        <f t="shared" si="27"/>
        <v/>
      </c>
      <c r="C232" s="3" t="str">
        <f t="shared" si="33"/>
        <v/>
      </c>
      <c r="D232" s="10" t="str">
        <f t="shared" si="34"/>
        <v/>
      </c>
      <c r="E232" s="6" t="str">
        <f t="shared" si="28"/>
        <v/>
      </c>
      <c r="F232" s="6" t="str">
        <f t="shared" si="29"/>
        <v/>
      </c>
      <c r="G232" s="6" t="str">
        <f t="shared" si="35"/>
        <v/>
      </c>
      <c r="H232" s="6" t="str">
        <f t="shared" si="30"/>
        <v/>
      </c>
      <c r="I232" s="10" t="str">
        <f t="shared" si="31"/>
        <v/>
      </c>
      <c r="J232" s="10"/>
      <c r="K232" s="11" t="str">
        <f t="shared" si="32"/>
        <v/>
      </c>
    </row>
    <row r="233" spans="2:11" x14ac:dyDescent="0.25">
      <c r="B233" s="2" t="str">
        <f t="shared" si="27"/>
        <v/>
      </c>
      <c r="C233" s="3" t="str">
        <f t="shared" si="33"/>
        <v/>
      </c>
      <c r="D233" s="10" t="str">
        <f t="shared" si="34"/>
        <v/>
      </c>
      <c r="E233" s="6" t="str">
        <f t="shared" si="28"/>
        <v/>
      </c>
      <c r="F233" s="6" t="str">
        <f t="shared" si="29"/>
        <v/>
      </c>
      <c r="G233" s="6" t="str">
        <f t="shared" si="35"/>
        <v/>
      </c>
      <c r="H233" s="6" t="str">
        <f t="shared" si="30"/>
        <v/>
      </c>
      <c r="I233" s="10" t="str">
        <f t="shared" si="31"/>
        <v/>
      </c>
      <c r="J233" s="10"/>
      <c r="K233" s="11" t="str">
        <f t="shared" si="32"/>
        <v/>
      </c>
    </row>
    <row r="234" spans="2:11" x14ac:dyDescent="0.25">
      <c r="B234" s="2" t="str">
        <f t="shared" si="27"/>
        <v/>
      </c>
      <c r="C234" s="3" t="str">
        <f t="shared" si="33"/>
        <v/>
      </c>
      <c r="D234" s="10" t="str">
        <f t="shared" si="34"/>
        <v/>
      </c>
      <c r="E234" s="6" t="str">
        <f t="shared" si="28"/>
        <v/>
      </c>
      <c r="F234" s="6" t="str">
        <f t="shared" si="29"/>
        <v/>
      </c>
      <c r="G234" s="6" t="str">
        <f t="shared" si="35"/>
        <v/>
      </c>
      <c r="H234" s="6" t="str">
        <f t="shared" si="30"/>
        <v/>
      </c>
      <c r="I234" s="10" t="str">
        <f t="shared" si="31"/>
        <v/>
      </c>
      <c r="J234" s="10"/>
      <c r="K234" s="11" t="str">
        <f t="shared" si="32"/>
        <v/>
      </c>
    </row>
    <row r="235" spans="2:11" x14ac:dyDescent="0.25">
      <c r="B235" s="2" t="str">
        <f t="shared" si="27"/>
        <v/>
      </c>
      <c r="C235" s="3" t="str">
        <f t="shared" si="33"/>
        <v/>
      </c>
      <c r="D235" s="10" t="str">
        <f t="shared" si="34"/>
        <v/>
      </c>
      <c r="E235" s="6" t="str">
        <f t="shared" si="28"/>
        <v/>
      </c>
      <c r="F235" s="6" t="str">
        <f t="shared" si="29"/>
        <v/>
      </c>
      <c r="G235" s="6" t="str">
        <f t="shared" si="35"/>
        <v/>
      </c>
      <c r="H235" s="6" t="str">
        <f t="shared" si="30"/>
        <v/>
      </c>
      <c r="I235" s="10" t="str">
        <f t="shared" si="31"/>
        <v/>
      </c>
      <c r="J235" s="10"/>
      <c r="K235" s="11" t="str">
        <f t="shared" si="32"/>
        <v/>
      </c>
    </row>
    <row r="236" spans="2:11" x14ac:dyDescent="0.25">
      <c r="B236" s="2" t="str">
        <f t="shared" si="27"/>
        <v/>
      </c>
      <c r="C236" s="3" t="str">
        <f t="shared" si="33"/>
        <v/>
      </c>
      <c r="D236" s="10" t="str">
        <f t="shared" si="34"/>
        <v/>
      </c>
      <c r="E236" s="6" t="str">
        <f t="shared" si="28"/>
        <v/>
      </c>
      <c r="F236" s="6" t="str">
        <f t="shared" si="29"/>
        <v/>
      </c>
      <c r="G236" s="6" t="str">
        <f t="shared" si="35"/>
        <v/>
      </c>
      <c r="H236" s="6" t="str">
        <f t="shared" si="30"/>
        <v/>
      </c>
      <c r="I236" s="10" t="str">
        <f t="shared" si="31"/>
        <v/>
      </c>
      <c r="J236" s="10"/>
      <c r="K236" s="11" t="str">
        <f t="shared" si="32"/>
        <v/>
      </c>
    </row>
    <row r="237" spans="2:11" x14ac:dyDescent="0.25">
      <c r="B237" s="2" t="str">
        <f t="shared" si="27"/>
        <v/>
      </c>
      <c r="C237" s="3" t="str">
        <f t="shared" si="33"/>
        <v/>
      </c>
      <c r="D237" s="10" t="str">
        <f t="shared" si="34"/>
        <v/>
      </c>
      <c r="E237" s="6" t="str">
        <f t="shared" si="28"/>
        <v/>
      </c>
      <c r="F237" s="6" t="str">
        <f t="shared" si="29"/>
        <v/>
      </c>
      <c r="G237" s="6" t="str">
        <f t="shared" si="35"/>
        <v/>
      </c>
      <c r="H237" s="6" t="str">
        <f t="shared" si="30"/>
        <v/>
      </c>
      <c r="I237" s="10" t="str">
        <f t="shared" si="31"/>
        <v/>
      </c>
      <c r="J237" s="10"/>
      <c r="K237" s="11" t="str">
        <f t="shared" si="32"/>
        <v/>
      </c>
    </row>
    <row r="238" spans="2:11" x14ac:dyDescent="0.25">
      <c r="B238" s="2" t="str">
        <f t="shared" si="27"/>
        <v/>
      </c>
      <c r="C238" s="3" t="str">
        <f t="shared" si="33"/>
        <v/>
      </c>
      <c r="D238" s="10" t="str">
        <f t="shared" si="34"/>
        <v/>
      </c>
      <c r="E238" s="6" t="str">
        <f t="shared" si="28"/>
        <v/>
      </c>
      <c r="F238" s="6" t="str">
        <f t="shared" si="29"/>
        <v/>
      </c>
      <c r="G238" s="6" t="str">
        <f t="shared" si="35"/>
        <v/>
      </c>
      <c r="H238" s="6" t="str">
        <f t="shared" si="30"/>
        <v/>
      </c>
      <c r="I238" s="10" t="str">
        <f t="shared" si="31"/>
        <v/>
      </c>
      <c r="J238" s="10"/>
      <c r="K238" s="11" t="str">
        <f t="shared" si="32"/>
        <v/>
      </c>
    </row>
    <row r="239" spans="2:11" x14ac:dyDescent="0.25">
      <c r="B239" s="2" t="str">
        <f t="shared" si="27"/>
        <v/>
      </c>
      <c r="C239" s="3" t="str">
        <f t="shared" si="33"/>
        <v/>
      </c>
      <c r="D239" s="10" t="str">
        <f t="shared" si="34"/>
        <v/>
      </c>
      <c r="E239" s="6" t="str">
        <f t="shared" si="28"/>
        <v/>
      </c>
      <c r="F239" s="6" t="str">
        <f t="shared" si="29"/>
        <v/>
      </c>
      <c r="G239" s="6" t="str">
        <f t="shared" si="35"/>
        <v/>
      </c>
      <c r="H239" s="6" t="str">
        <f t="shared" si="30"/>
        <v/>
      </c>
      <c r="I239" s="10" t="str">
        <f t="shared" si="31"/>
        <v/>
      </c>
      <c r="J239" s="10"/>
      <c r="K239" s="11" t="str">
        <f t="shared" si="32"/>
        <v/>
      </c>
    </row>
    <row r="240" spans="2:11" x14ac:dyDescent="0.25">
      <c r="B240" s="2" t="str">
        <f t="shared" si="27"/>
        <v/>
      </c>
      <c r="C240" s="3" t="str">
        <f t="shared" si="33"/>
        <v/>
      </c>
      <c r="D240" s="10" t="str">
        <f t="shared" si="34"/>
        <v/>
      </c>
      <c r="E240" s="6" t="str">
        <f t="shared" si="28"/>
        <v/>
      </c>
      <c r="F240" s="6" t="str">
        <f t="shared" si="29"/>
        <v/>
      </c>
      <c r="G240" s="6" t="str">
        <f t="shared" si="35"/>
        <v/>
      </c>
      <c r="H240" s="6" t="str">
        <f t="shared" si="30"/>
        <v/>
      </c>
      <c r="I240" s="10" t="str">
        <f t="shared" si="31"/>
        <v/>
      </c>
      <c r="J240" s="10"/>
      <c r="K240" s="11" t="str">
        <f t="shared" si="32"/>
        <v/>
      </c>
    </row>
    <row r="241" spans="2:11" x14ac:dyDescent="0.25">
      <c r="B241" s="2" t="str">
        <f t="shared" si="27"/>
        <v/>
      </c>
      <c r="C241" s="3" t="str">
        <f t="shared" si="33"/>
        <v/>
      </c>
      <c r="D241" s="10" t="str">
        <f t="shared" si="34"/>
        <v/>
      </c>
      <c r="E241" s="6" t="str">
        <f t="shared" si="28"/>
        <v/>
      </c>
      <c r="F241" s="6" t="str">
        <f t="shared" si="29"/>
        <v/>
      </c>
      <c r="G241" s="6" t="str">
        <f t="shared" si="35"/>
        <v/>
      </c>
      <c r="H241" s="6" t="str">
        <f t="shared" si="30"/>
        <v/>
      </c>
      <c r="I241" s="10" t="str">
        <f t="shared" si="31"/>
        <v/>
      </c>
      <c r="J241" s="10"/>
      <c r="K241" s="11" t="str">
        <f t="shared" si="32"/>
        <v/>
      </c>
    </row>
    <row r="242" spans="2:11" x14ac:dyDescent="0.25">
      <c r="B242" s="2" t="str">
        <f t="shared" si="27"/>
        <v/>
      </c>
      <c r="C242" s="3" t="str">
        <f t="shared" si="33"/>
        <v/>
      </c>
      <c r="D242" s="10" t="str">
        <f t="shared" si="34"/>
        <v/>
      </c>
      <c r="E242" s="6" t="str">
        <f t="shared" si="28"/>
        <v/>
      </c>
      <c r="F242" s="6" t="str">
        <f t="shared" si="29"/>
        <v/>
      </c>
      <c r="G242" s="6" t="str">
        <f t="shared" si="35"/>
        <v/>
      </c>
      <c r="H242" s="6" t="str">
        <f t="shared" si="30"/>
        <v/>
      </c>
      <c r="I242" s="10" t="str">
        <f t="shared" si="31"/>
        <v/>
      </c>
      <c r="J242" s="10"/>
      <c r="K242" s="11" t="str">
        <f t="shared" si="32"/>
        <v/>
      </c>
    </row>
    <row r="243" spans="2:11" x14ac:dyDescent="0.25">
      <c r="B243" s="2" t="str">
        <f t="shared" si="27"/>
        <v/>
      </c>
      <c r="C243" s="3" t="str">
        <f t="shared" si="33"/>
        <v/>
      </c>
      <c r="D243" s="10" t="str">
        <f t="shared" si="34"/>
        <v/>
      </c>
      <c r="E243" s="6" t="str">
        <f t="shared" si="28"/>
        <v/>
      </c>
      <c r="F243" s="6" t="str">
        <f t="shared" si="29"/>
        <v/>
      </c>
      <c r="G243" s="6" t="str">
        <f t="shared" si="35"/>
        <v/>
      </c>
      <c r="H243" s="6" t="str">
        <f t="shared" si="30"/>
        <v/>
      </c>
      <c r="I243" s="10" t="str">
        <f t="shared" si="31"/>
        <v/>
      </c>
      <c r="J243" s="10"/>
      <c r="K243" s="11" t="str">
        <f t="shared" si="32"/>
        <v/>
      </c>
    </row>
    <row r="244" spans="2:11" x14ac:dyDescent="0.25">
      <c r="B244" s="2" t="str">
        <f t="shared" si="27"/>
        <v/>
      </c>
      <c r="C244" s="3" t="str">
        <f t="shared" si="33"/>
        <v/>
      </c>
      <c r="D244" s="10" t="str">
        <f t="shared" si="34"/>
        <v/>
      </c>
      <c r="E244" s="6" t="str">
        <f t="shared" si="28"/>
        <v/>
      </c>
      <c r="F244" s="6" t="str">
        <f t="shared" si="29"/>
        <v/>
      </c>
      <c r="G244" s="6" t="str">
        <f t="shared" si="35"/>
        <v/>
      </c>
      <c r="H244" s="6" t="str">
        <f t="shared" si="30"/>
        <v/>
      </c>
      <c r="I244" s="10" t="str">
        <f t="shared" si="31"/>
        <v/>
      </c>
      <c r="J244" s="10"/>
      <c r="K244" s="11" t="str">
        <f t="shared" si="32"/>
        <v/>
      </c>
    </row>
    <row r="245" spans="2:11" x14ac:dyDescent="0.25">
      <c r="B245" s="2" t="str">
        <f t="shared" si="27"/>
        <v/>
      </c>
      <c r="C245" s="3" t="str">
        <f t="shared" si="33"/>
        <v/>
      </c>
      <c r="D245" s="10" t="str">
        <f t="shared" si="34"/>
        <v/>
      </c>
      <c r="E245" s="6" t="str">
        <f t="shared" si="28"/>
        <v/>
      </c>
      <c r="F245" s="6" t="str">
        <f t="shared" si="29"/>
        <v/>
      </c>
      <c r="G245" s="6" t="str">
        <f t="shared" si="35"/>
        <v/>
      </c>
      <c r="H245" s="6" t="str">
        <f t="shared" si="30"/>
        <v/>
      </c>
      <c r="I245" s="10" t="str">
        <f t="shared" si="31"/>
        <v/>
      </c>
      <c r="J245" s="10"/>
      <c r="K245" s="11" t="str">
        <f t="shared" si="32"/>
        <v/>
      </c>
    </row>
    <row r="246" spans="2:11" x14ac:dyDescent="0.25">
      <c r="B246" s="2" t="str">
        <f t="shared" si="27"/>
        <v/>
      </c>
      <c r="C246" s="3" t="str">
        <f t="shared" si="33"/>
        <v/>
      </c>
      <c r="D246" s="10" t="str">
        <f t="shared" si="34"/>
        <v/>
      </c>
      <c r="E246" s="6" t="str">
        <f t="shared" si="28"/>
        <v/>
      </c>
      <c r="F246" s="6" t="str">
        <f t="shared" si="29"/>
        <v/>
      </c>
      <c r="G246" s="6" t="str">
        <f t="shared" si="35"/>
        <v/>
      </c>
      <c r="H246" s="6" t="str">
        <f t="shared" si="30"/>
        <v/>
      </c>
      <c r="I246" s="10" t="str">
        <f t="shared" si="31"/>
        <v/>
      </c>
      <c r="J246" s="10"/>
      <c r="K246" s="11" t="str">
        <f t="shared" si="32"/>
        <v/>
      </c>
    </row>
    <row r="247" spans="2:11" x14ac:dyDescent="0.25">
      <c r="B247" s="2" t="str">
        <f t="shared" si="27"/>
        <v/>
      </c>
      <c r="C247" s="3" t="str">
        <f t="shared" si="33"/>
        <v/>
      </c>
      <c r="D247" s="10" t="str">
        <f t="shared" si="34"/>
        <v/>
      </c>
      <c r="E247" s="6" t="str">
        <f t="shared" si="28"/>
        <v/>
      </c>
      <c r="F247" s="6" t="str">
        <f t="shared" si="29"/>
        <v/>
      </c>
      <c r="G247" s="6" t="str">
        <f t="shared" si="35"/>
        <v/>
      </c>
      <c r="H247" s="6" t="str">
        <f t="shared" si="30"/>
        <v/>
      </c>
      <c r="I247" s="10" t="str">
        <f t="shared" si="31"/>
        <v/>
      </c>
      <c r="J247" s="10"/>
      <c r="K247" s="11" t="str">
        <f t="shared" si="32"/>
        <v/>
      </c>
    </row>
    <row r="248" spans="2:11" x14ac:dyDescent="0.25">
      <c r="B248" s="2" t="str">
        <f t="shared" si="27"/>
        <v/>
      </c>
      <c r="C248" s="3" t="str">
        <f t="shared" si="33"/>
        <v/>
      </c>
      <c r="D248" s="10" t="str">
        <f t="shared" si="34"/>
        <v/>
      </c>
      <c r="E248" s="6" t="str">
        <f t="shared" si="28"/>
        <v/>
      </c>
      <c r="F248" s="6" t="str">
        <f t="shared" si="29"/>
        <v/>
      </c>
      <c r="G248" s="6" t="str">
        <f t="shared" si="35"/>
        <v/>
      </c>
      <c r="H248" s="6" t="str">
        <f t="shared" si="30"/>
        <v/>
      </c>
      <c r="I248" s="10" t="str">
        <f t="shared" si="31"/>
        <v/>
      </c>
      <c r="J248" s="10"/>
      <c r="K248" s="11" t="str">
        <f t="shared" si="32"/>
        <v/>
      </c>
    </row>
    <row r="249" spans="2:11" x14ac:dyDescent="0.25">
      <c r="B249" s="2" t="str">
        <f t="shared" si="27"/>
        <v/>
      </c>
      <c r="C249" s="3" t="str">
        <f t="shared" si="33"/>
        <v/>
      </c>
      <c r="D249" s="10" t="str">
        <f t="shared" si="34"/>
        <v/>
      </c>
      <c r="E249" s="6" t="str">
        <f t="shared" si="28"/>
        <v/>
      </c>
      <c r="F249" s="6" t="str">
        <f t="shared" si="29"/>
        <v/>
      </c>
      <c r="G249" s="6" t="str">
        <f t="shared" si="35"/>
        <v/>
      </c>
      <c r="H249" s="6" t="str">
        <f t="shared" si="30"/>
        <v/>
      </c>
      <c r="I249" s="10" t="str">
        <f t="shared" si="31"/>
        <v/>
      </c>
      <c r="J249" s="10"/>
      <c r="K249" s="11" t="str">
        <f t="shared" si="32"/>
        <v/>
      </c>
    </row>
    <row r="250" spans="2:11" x14ac:dyDescent="0.25">
      <c r="B250" s="2" t="str">
        <f t="shared" si="27"/>
        <v/>
      </c>
      <c r="C250" s="3" t="str">
        <f t="shared" si="33"/>
        <v/>
      </c>
      <c r="D250" s="10" t="str">
        <f t="shared" si="34"/>
        <v/>
      </c>
      <c r="E250" s="6" t="str">
        <f t="shared" si="28"/>
        <v/>
      </c>
      <c r="F250" s="6" t="str">
        <f t="shared" si="29"/>
        <v/>
      </c>
      <c r="G250" s="6" t="str">
        <f t="shared" si="35"/>
        <v/>
      </c>
      <c r="H250" s="6" t="str">
        <f t="shared" si="30"/>
        <v/>
      </c>
      <c r="I250" s="10" t="str">
        <f t="shared" si="31"/>
        <v/>
      </c>
      <c r="J250" s="10"/>
      <c r="K250" s="11" t="str">
        <f t="shared" si="32"/>
        <v/>
      </c>
    </row>
    <row r="251" spans="2:11" x14ac:dyDescent="0.25">
      <c r="B251" s="2" t="str">
        <f t="shared" si="27"/>
        <v/>
      </c>
      <c r="C251" s="3" t="str">
        <f t="shared" si="33"/>
        <v/>
      </c>
      <c r="D251" s="10" t="str">
        <f t="shared" si="34"/>
        <v/>
      </c>
      <c r="E251" s="6" t="str">
        <f t="shared" si="28"/>
        <v/>
      </c>
      <c r="F251" s="6" t="str">
        <f t="shared" si="29"/>
        <v/>
      </c>
      <c r="G251" s="6" t="str">
        <f t="shared" si="35"/>
        <v/>
      </c>
      <c r="H251" s="6" t="str">
        <f t="shared" si="30"/>
        <v/>
      </c>
      <c r="I251" s="10" t="str">
        <f t="shared" si="31"/>
        <v/>
      </c>
      <c r="J251" s="10"/>
      <c r="K251" s="11" t="str">
        <f t="shared" si="32"/>
        <v/>
      </c>
    </row>
    <row r="252" spans="2:11" x14ac:dyDescent="0.25">
      <c r="B252" s="2" t="str">
        <f t="shared" si="27"/>
        <v/>
      </c>
      <c r="C252" s="3" t="str">
        <f t="shared" si="33"/>
        <v/>
      </c>
      <c r="D252" s="10" t="str">
        <f t="shared" si="34"/>
        <v/>
      </c>
      <c r="E252" s="6" t="str">
        <f t="shared" si="28"/>
        <v/>
      </c>
      <c r="F252" s="6" t="str">
        <f t="shared" si="29"/>
        <v/>
      </c>
      <c r="G252" s="6" t="str">
        <f t="shared" si="35"/>
        <v/>
      </c>
      <c r="H252" s="6" t="str">
        <f t="shared" si="30"/>
        <v/>
      </c>
      <c r="I252" s="10" t="str">
        <f t="shared" si="31"/>
        <v/>
      </c>
      <c r="J252" s="10"/>
      <c r="K252" s="11" t="str">
        <f t="shared" si="32"/>
        <v/>
      </c>
    </row>
    <row r="253" spans="2:11" x14ac:dyDescent="0.25">
      <c r="B253" s="2" t="str">
        <f t="shared" si="27"/>
        <v/>
      </c>
      <c r="C253" s="3" t="str">
        <f t="shared" si="33"/>
        <v/>
      </c>
      <c r="D253" s="10" t="str">
        <f t="shared" si="34"/>
        <v/>
      </c>
      <c r="E253" s="6" t="str">
        <f t="shared" si="28"/>
        <v/>
      </c>
      <c r="F253" s="6" t="str">
        <f t="shared" si="29"/>
        <v/>
      </c>
      <c r="G253" s="6" t="str">
        <f t="shared" si="35"/>
        <v/>
      </c>
      <c r="H253" s="6" t="str">
        <f t="shared" si="30"/>
        <v/>
      </c>
      <c r="I253" s="10" t="str">
        <f t="shared" si="31"/>
        <v/>
      </c>
      <c r="J253" s="10"/>
      <c r="K253" s="11" t="str">
        <f t="shared" si="32"/>
        <v/>
      </c>
    </row>
    <row r="254" spans="2:11" x14ac:dyDescent="0.25">
      <c r="B254" s="2" t="str">
        <f t="shared" si="27"/>
        <v/>
      </c>
      <c r="C254" s="3" t="str">
        <f t="shared" si="33"/>
        <v/>
      </c>
      <c r="D254" s="10" t="str">
        <f t="shared" si="34"/>
        <v/>
      </c>
      <c r="E254" s="6" t="str">
        <f t="shared" si="28"/>
        <v/>
      </c>
      <c r="F254" s="6" t="str">
        <f t="shared" si="29"/>
        <v/>
      </c>
      <c r="G254" s="6" t="str">
        <f t="shared" si="35"/>
        <v/>
      </c>
      <c r="H254" s="6" t="str">
        <f t="shared" si="30"/>
        <v/>
      </c>
      <c r="I254" s="10" t="str">
        <f t="shared" si="31"/>
        <v/>
      </c>
      <c r="J254" s="10"/>
      <c r="K254" s="11" t="str">
        <f t="shared" si="32"/>
        <v/>
      </c>
    </row>
    <row r="255" spans="2:11" x14ac:dyDescent="0.25">
      <c r="B255" s="2" t="str">
        <f t="shared" si="27"/>
        <v/>
      </c>
      <c r="C255" s="3" t="str">
        <f t="shared" si="33"/>
        <v/>
      </c>
      <c r="D255" s="10" t="str">
        <f t="shared" si="34"/>
        <v/>
      </c>
      <c r="E255" s="6" t="str">
        <f t="shared" si="28"/>
        <v/>
      </c>
      <c r="F255" s="6" t="str">
        <f t="shared" si="29"/>
        <v/>
      </c>
      <c r="G255" s="6" t="str">
        <f t="shared" si="35"/>
        <v/>
      </c>
      <c r="H255" s="6" t="str">
        <f t="shared" si="30"/>
        <v/>
      </c>
      <c r="I255" s="10" t="str">
        <f t="shared" si="31"/>
        <v/>
      </c>
      <c r="J255" s="10"/>
      <c r="K255" s="11" t="str">
        <f t="shared" si="32"/>
        <v/>
      </c>
    </row>
    <row r="256" spans="2:11" x14ac:dyDescent="0.25">
      <c r="B256" s="2" t="str">
        <f t="shared" si="27"/>
        <v/>
      </c>
      <c r="C256" s="3" t="str">
        <f t="shared" si="33"/>
        <v/>
      </c>
      <c r="D256" s="10" t="str">
        <f t="shared" si="34"/>
        <v/>
      </c>
      <c r="E256" s="6" t="str">
        <f t="shared" si="28"/>
        <v/>
      </c>
      <c r="F256" s="6" t="str">
        <f t="shared" si="29"/>
        <v/>
      </c>
      <c r="G256" s="6" t="str">
        <f t="shared" si="35"/>
        <v/>
      </c>
      <c r="H256" s="6" t="str">
        <f t="shared" si="30"/>
        <v/>
      </c>
      <c r="I256" s="10" t="str">
        <f t="shared" si="31"/>
        <v/>
      </c>
      <c r="J256" s="10"/>
      <c r="K256" s="11" t="str">
        <f t="shared" si="32"/>
        <v/>
      </c>
    </row>
    <row r="257" spans="2:11" x14ac:dyDescent="0.25">
      <c r="B257" s="2" t="str">
        <f t="shared" si="27"/>
        <v/>
      </c>
      <c r="C257" s="3" t="str">
        <f t="shared" si="33"/>
        <v/>
      </c>
      <c r="D257" s="10" t="str">
        <f t="shared" si="34"/>
        <v/>
      </c>
      <c r="E257" s="6" t="str">
        <f t="shared" si="28"/>
        <v/>
      </c>
      <c r="F257" s="6" t="str">
        <f t="shared" si="29"/>
        <v/>
      </c>
      <c r="G257" s="6" t="str">
        <f t="shared" si="35"/>
        <v/>
      </c>
      <c r="H257" s="6" t="str">
        <f t="shared" si="30"/>
        <v/>
      </c>
      <c r="I257" s="10" t="str">
        <f t="shared" si="31"/>
        <v/>
      </c>
      <c r="J257" s="10"/>
      <c r="K257" s="11" t="str">
        <f t="shared" si="32"/>
        <v/>
      </c>
    </row>
    <row r="258" spans="2:11" x14ac:dyDescent="0.25">
      <c r="B258" s="2" t="str">
        <f t="shared" si="27"/>
        <v/>
      </c>
      <c r="C258" s="3" t="str">
        <f t="shared" si="33"/>
        <v/>
      </c>
      <c r="D258" s="10" t="str">
        <f t="shared" si="34"/>
        <v/>
      </c>
      <c r="E258" s="6" t="str">
        <f t="shared" si="28"/>
        <v/>
      </c>
      <c r="F258" s="6" t="str">
        <f t="shared" si="29"/>
        <v/>
      </c>
      <c r="G258" s="6" t="str">
        <f t="shared" si="35"/>
        <v/>
      </c>
      <c r="H258" s="6" t="str">
        <f t="shared" si="30"/>
        <v/>
      </c>
      <c r="I258" s="10" t="str">
        <f t="shared" si="31"/>
        <v/>
      </c>
      <c r="J258" s="10"/>
      <c r="K258" s="11" t="str">
        <f t="shared" si="32"/>
        <v/>
      </c>
    </row>
    <row r="259" spans="2:11" x14ac:dyDescent="0.25">
      <c r="B259" s="2" t="str">
        <f t="shared" si="27"/>
        <v/>
      </c>
      <c r="C259" s="3" t="str">
        <f t="shared" si="33"/>
        <v/>
      </c>
      <c r="D259" s="10" t="str">
        <f t="shared" si="34"/>
        <v/>
      </c>
      <c r="E259" s="6" t="str">
        <f t="shared" si="28"/>
        <v/>
      </c>
      <c r="F259" s="6" t="str">
        <f t="shared" si="29"/>
        <v/>
      </c>
      <c r="G259" s="6" t="str">
        <f t="shared" si="35"/>
        <v/>
      </c>
      <c r="H259" s="6" t="str">
        <f t="shared" si="30"/>
        <v/>
      </c>
      <c r="I259" s="10" t="str">
        <f t="shared" si="31"/>
        <v/>
      </c>
      <c r="J259" s="10"/>
      <c r="K259" s="11" t="str">
        <f t="shared" si="32"/>
        <v/>
      </c>
    </row>
    <row r="260" spans="2:11" x14ac:dyDescent="0.25">
      <c r="B260" s="2" t="str">
        <f t="shared" si="27"/>
        <v/>
      </c>
      <c r="C260" s="3" t="str">
        <f t="shared" si="33"/>
        <v/>
      </c>
      <c r="D260" s="10" t="str">
        <f t="shared" si="34"/>
        <v/>
      </c>
      <c r="E260" s="6" t="str">
        <f t="shared" si="28"/>
        <v/>
      </c>
      <c r="F260" s="6" t="str">
        <f t="shared" si="29"/>
        <v/>
      </c>
      <c r="G260" s="6" t="str">
        <f t="shared" si="35"/>
        <v/>
      </c>
      <c r="H260" s="6" t="str">
        <f t="shared" si="30"/>
        <v/>
      </c>
      <c r="I260" s="10" t="str">
        <f t="shared" si="31"/>
        <v/>
      </c>
      <c r="J260" s="10"/>
      <c r="K260" s="11" t="str">
        <f t="shared" si="32"/>
        <v/>
      </c>
    </row>
    <row r="261" spans="2:11" x14ac:dyDescent="0.25">
      <c r="B261" s="2" t="str">
        <f t="shared" si="27"/>
        <v/>
      </c>
      <c r="C261" s="3" t="str">
        <f t="shared" si="33"/>
        <v/>
      </c>
      <c r="D261" s="10" t="str">
        <f t="shared" si="34"/>
        <v/>
      </c>
      <c r="E261" s="6" t="str">
        <f t="shared" si="28"/>
        <v/>
      </c>
      <c r="F261" s="6" t="str">
        <f t="shared" si="29"/>
        <v/>
      </c>
      <c r="G261" s="6" t="str">
        <f t="shared" si="35"/>
        <v/>
      </c>
      <c r="H261" s="6" t="str">
        <f t="shared" si="30"/>
        <v/>
      </c>
      <c r="I261" s="10" t="str">
        <f t="shared" si="31"/>
        <v/>
      </c>
      <c r="J261" s="10"/>
      <c r="K261" s="11" t="str">
        <f t="shared" si="32"/>
        <v/>
      </c>
    </row>
    <row r="262" spans="2:11" x14ac:dyDescent="0.25">
      <c r="B262" s="2" t="str">
        <f t="shared" si="27"/>
        <v/>
      </c>
      <c r="C262" s="3" t="str">
        <f t="shared" si="33"/>
        <v/>
      </c>
      <c r="D262" s="10" t="str">
        <f t="shared" si="34"/>
        <v/>
      </c>
      <c r="E262" s="6" t="str">
        <f t="shared" si="28"/>
        <v/>
      </c>
      <c r="F262" s="6" t="str">
        <f t="shared" si="29"/>
        <v/>
      </c>
      <c r="G262" s="6" t="str">
        <f t="shared" si="35"/>
        <v/>
      </c>
      <c r="H262" s="6" t="str">
        <f t="shared" si="30"/>
        <v/>
      </c>
      <c r="I262" s="10" t="str">
        <f t="shared" si="31"/>
        <v/>
      </c>
      <c r="J262" s="10"/>
      <c r="K262" s="11" t="str">
        <f t="shared" si="32"/>
        <v/>
      </c>
    </row>
    <row r="263" spans="2:11" x14ac:dyDescent="0.25">
      <c r="B263" s="2" t="str">
        <f t="shared" si="27"/>
        <v/>
      </c>
      <c r="C263" s="3" t="str">
        <f t="shared" si="33"/>
        <v/>
      </c>
      <c r="D263" s="10" t="str">
        <f t="shared" si="34"/>
        <v/>
      </c>
      <c r="E263" s="6" t="str">
        <f t="shared" si="28"/>
        <v/>
      </c>
      <c r="F263" s="6" t="str">
        <f t="shared" si="29"/>
        <v/>
      </c>
      <c r="G263" s="6" t="str">
        <f t="shared" si="35"/>
        <v/>
      </c>
      <c r="H263" s="6" t="str">
        <f t="shared" si="30"/>
        <v/>
      </c>
      <c r="I263" s="10" t="str">
        <f t="shared" si="31"/>
        <v/>
      </c>
      <c r="J263" s="10"/>
      <c r="K263" s="11" t="str">
        <f t="shared" si="32"/>
        <v/>
      </c>
    </row>
    <row r="264" spans="2:11" x14ac:dyDescent="0.25">
      <c r="B264" s="2" t="str">
        <f t="shared" si="27"/>
        <v/>
      </c>
      <c r="C264" s="3" t="str">
        <f t="shared" si="33"/>
        <v/>
      </c>
      <c r="D264" s="10" t="str">
        <f t="shared" si="34"/>
        <v/>
      </c>
      <c r="E264" s="6" t="str">
        <f t="shared" si="28"/>
        <v/>
      </c>
      <c r="F264" s="6" t="str">
        <f t="shared" si="29"/>
        <v/>
      </c>
      <c r="G264" s="6" t="str">
        <f t="shared" si="35"/>
        <v/>
      </c>
      <c r="H264" s="6" t="str">
        <f t="shared" si="30"/>
        <v/>
      </c>
      <c r="I264" s="10" t="str">
        <f t="shared" si="31"/>
        <v/>
      </c>
      <c r="J264" s="10"/>
      <c r="K264" s="11" t="str">
        <f t="shared" si="32"/>
        <v/>
      </c>
    </row>
    <row r="265" spans="2:11" x14ac:dyDescent="0.25">
      <c r="B265" s="2" t="str">
        <f t="shared" si="27"/>
        <v/>
      </c>
      <c r="C265" s="3" t="str">
        <f t="shared" si="33"/>
        <v/>
      </c>
      <c r="D265" s="10" t="str">
        <f t="shared" si="34"/>
        <v/>
      </c>
      <c r="E265" s="6" t="str">
        <f t="shared" si="28"/>
        <v/>
      </c>
      <c r="F265" s="6" t="str">
        <f t="shared" si="29"/>
        <v/>
      </c>
      <c r="G265" s="6" t="str">
        <f t="shared" si="35"/>
        <v/>
      </c>
      <c r="H265" s="6" t="str">
        <f t="shared" si="30"/>
        <v/>
      </c>
      <c r="I265" s="10" t="str">
        <f t="shared" si="31"/>
        <v/>
      </c>
      <c r="J265" s="10"/>
      <c r="K265" s="11" t="str">
        <f t="shared" si="32"/>
        <v/>
      </c>
    </row>
    <row r="266" spans="2:11" x14ac:dyDescent="0.25">
      <c r="B266" s="2" t="str">
        <f t="shared" si="27"/>
        <v/>
      </c>
      <c r="C266" s="3" t="str">
        <f t="shared" si="33"/>
        <v/>
      </c>
      <c r="D266" s="10" t="str">
        <f t="shared" si="34"/>
        <v/>
      </c>
      <c r="E266" s="6" t="str">
        <f t="shared" si="28"/>
        <v/>
      </c>
      <c r="F266" s="6" t="str">
        <f t="shared" si="29"/>
        <v/>
      </c>
      <c r="G266" s="6" t="str">
        <f t="shared" si="35"/>
        <v/>
      </c>
      <c r="H266" s="6" t="str">
        <f t="shared" si="30"/>
        <v/>
      </c>
      <c r="I266" s="10" t="str">
        <f t="shared" si="31"/>
        <v/>
      </c>
      <c r="J266" s="10"/>
      <c r="K266" s="11" t="str">
        <f t="shared" si="32"/>
        <v/>
      </c>
    </row>
    <row r="267" spans="2:11" x14ac:dyDescent="0.25">
      <c r="B267" s="2" t="str">
        <f t="shared" si="27"/>
        <v/>
      </c>
      <c r="C267" s="3" t="str">
        <f t="shared" si="33"/>
        <v/>
      </c>
      <c r="D267" s="10" t="str">
        <f t="shared" si="34"/>
        <v/>
      </c>
      <c r="E267" s="6" t="str">
        <f t="shared" si="28"/>
        <v/>
      </c>
      <c r="F267" s="6" t="str">
        <f t="shared" si="29"/>
        <v/>
      </c>
      <c r="G267" s="6" t="str">
        <f t="shared" si="35"/>
        <v/>
      </c>
      <c r="H267" s="6" t="str">
        <f t="shared" si="30"/>
        <v/>
      </c>
      <c r="I267" s="10" t="str">
        <f t="shared" si="31"/>
        <v/>
      </c>
      <c r="J267" s="10"/>
      <c r="K267" s="11" t="str">
        <f t="shared" si="32"/>
        <v/>
      </c>
    </row>
    <row r="268" spans="2:11" x14ac:dyDescent="0.25">
      <c r="B268" s="2" t="str">
        <f t="shared" si="27"/>
        <v/>
      </c>
      <c r="C268" s="3" t="str">
        <f t="shared" si="33"/>
        <v/>
      </c>
      <c r="D268" s="10" t="str">
        <f t="shared" si="34"/>
        <v/>
      </c>
      <c r="E268" s="6" t="str">
        <f t="shared" si="28"/>
        <v/>
      </c>
      <c r="F268" s="6" t="str">
        <f t="shared" si="29"/>
        <v/>
      </c>
      <c r="G268" s="6" t="str">
        <f t="shared" si="35"/>
        <v/>
      </c>
      <c r="H268" s="6" t="str">
        <f t="shared" si="30"/>
        <v/>
      </c>
      <c r="I268" s="10" t="str">
        <f t="shared" si="31"/>
        <v/>
      </c>
      <c r="J268" s="10"/>
      <c r="K268" s="11" t="str">
        <f t="shared" si="32"/>
        <v/>
      </c>
    </row>
    <row r="269" spans="2:11" x14ac:dyDescent="0.25">
      <c r="B269" s="2" t="str">
        <f t="shared" si="27"/>
        <v/>
      </c>
      <c r="C269" s="3" t="str">
        <f t="shared" si="33"/>
        <v/>
      </c>
      <c r="D269" s="10" t="str">
        <f t="shared" si="34"/>
        <v/>
      </c>
      <c r="E269" s="6" t="str">
        <f t="shared" si="28"/>
        <v/>
      </c>
      <c r="F269" s="6" t="str">
        <f t="shared" si="29"/>
        <v/>
      </c>
      <c r="G269" s="6" t="str">
        <f t="shared" si="35"/>
        <v/>
      </c>
      <c r="H269" s="6" t="str">
        <f t="shared" si="30"/>
        <v/>
      </c>
      <c r="I269" s="10" t="str">
        <f t="shared" si="31"/>
        <v/>
      </c>
      <c r="J269" s="10"/>
      <c r="K269" s="11" t="str">
        <f t="shared" si="32"/>
        <v/>
      </c>
    </row>
    <row r="270" spans="2:11" x14ac:dyDescent="0.25">
      <c r="B270" s="2" t="str">
        <f t="shared" si="27"/>
        <v/>
      </c>
      <c r="C270" s="3" t="str">
        <f t="shared" si="33"/>
        <v/>
      </c>
      <c r="D270" s="10" t="str">
        <f t="shared" si="34"/>
        <v/>
      </c>
      <c r="E270" s="6" t="str">
        <f t="shared" si="28"/>
        <v/>
      </c>
      <c r="F270" s="6" t="str">
        <f t="shared" si="29"/>
        <v/>
      </c>
      <c r="G270" s="6" t="str">
        <f t="shared" si="35"/>
        <v/>
      </c>
      <c r="H270" s="6" t="str">
        <f t="shared" si="30"/>
        <v/>
      </c>
      <c r="I270" s="10" t="str">
        <f t="shared" si="31"/>
        <v/>
      </c>
      <c r="J270" s="10"/>
      <c r="K270" s="11" t="str">
        <f t="shared" si="32"/>
        <v/>
      </c>
    </row>
    <row r="271" spans="2:11" x14ac:dyDescent="0.25">
      <c r="B271" s="2" t="str">
        <f t="shared" si="27"/>
        <v/>
      </c>
      <c r="C271" s="3" t="str">
        <f t="shared" si="33"/>
        <v/>
      </c>
      <c r="D271" s="10" t="str">
        <f t="shared" si="34"/>
        <v/>
      </c>
      <c r="E271" s="6" t="str">
        <f t="shared" si="28"/>
        <v/>
      </c>
      <c r="F271" s="6" t="str">
        <f t="shared" si="29"/>
        <v/>
      </c>
      <c r="G271" s="6" t="str">
        <f t="shared" si="35"/>
        <v/>
      </c>
      <c r="H271" s="6" t="str">
        <f t="shared" si="30"/>
        <v/>
      </c>
      <c r="I271" s="10" t="str">
        <f t="shared" si="31"/>
        <v/>
      </c>
      <c r="J271" s="10"/>
      <c r="K271" s="11" t="str">
        <f t="shared" si="32"/>
        <v/>
      </c>
    </row>
    <row r="272" spans="2:11" x14ac:dyDescent="0.25">
      <c r="B272" s="2" t="str">
        <f t="shared" si="27"/>
        <v/>
      </c>
      <c r="C272" s="3" t="str">
        <f t="shared" si="33"/>
        <v/>
      </c>
      <c r="D272" s="10" t="str">
        <f t="shared" si="34"/>
        <v/>
      </c>
      <c r="E272" s="6" t="str">
        <f t="shared" si="28"/>
        <v/>
      </c>
      <c r="F272" s="6" t="str">
        <f t="shared" si="29"/>
        <v/>
      </c>
      <c r="G272" s="6" t="str">
        <f t="shared" si="35"/>
        <v/>
      </c>
      <c r="H272" s="6" t="str">
        <f t="shared" si="30"/>
        <v/>
      </c>
      <c r="I272" s="10" t="str">
        <f t="shared" si="31"/>
        <v/>
      </c>
      <c r="J272" s="10"/>
      <c r="K272" s="11" t="str">
        <f t="shared" si="32"/>
        <v/>
      </c>
    </row>
    <row r="273" spans="2:11" x14ac:dyDescent="0.25">
      <c r="B273" s="2" t="str">
        <f t="shared" si="27"/>
        <v/>
      </c>
      <c r="C273" s="3" t="str">
        <f t="shared" si="33"/>
        <v/>
      </c>
      <c r="D273" s="10" t="str">
        <f t="shared" si="34"/>
        <v/>
      </c>
      <c r="E273" s="6" t="str">
        <f t="shared" si="28"/>
        <v/>
      </c>
      <c r="F273" s="6" t="str">
        <f t="shared" si="29"/>
        <v/>
      </c>
      <c r="G273" s="6" t="str">
        <f t="shared" si="35"/>
        <v/>
      </c>
      <c r="H273" s="6" t="str">
        <f t="shared" si="30"/>
        <v/>
      </c>
      <c r="I273" s="10" t="str">
        <f t="shared" si="31"/>
        <v/>
      </c>
      <c r="J273" s="10"/>
      <c r="K273" s="11" t="str">
        <f t="shared" si="32"/>
        <v/>
      </c>
    </row>
    <row r="274" spans="2:11" x14ac:dyDescent="0.25">
      <c r="B274" s="2" t="str">
        <f t="shared" si="27"/>
        <v/>
      </c>
      <c r="C274" s="3" t="str">
        <f t="shared" si="33"/>
        <v/>
      </c>
      <c r="D274" s="10" t="str">
        <f t="shared" si="34"/>
        <v/>
      </c>
      <c r="E274" s="6" t="str">
        <f t="shared" si="28"/>
        <v/>
      </c>
      <c r="F274" s="6" t="str">
        <f t="shared" si="29"/>
        <v/>
      </c>
      <c r="G274" s="6" t="str">
        <f t="shared" si="35"/>
        <v/>
      </c>
      <c r="H274" s="6" t="str">
        <f t="shared" si="30"/>
        <v/>
      </c>
      <c r="I274" s="10" t="str">
        <f t="shared" si="31"/>
        <v/>
      </c>
      <c r="J274" s="10"/>
      <c r="K274" s="11" t="str">
        <f t="shared" si="32"/>
        <v/>
      </c>
    </row>
    <row r="275" spans="2:11" x14ac:dyDescent="0.25">
      <c r="B275" s="2" t="str">
        <f t="shared" si="27"/>
        <v/>
      </c>
      <c r="C275" s="3" t="str">
        <f t="shared" si="33"/>
        <v/>
      </c>
      <c r="D275" s="10" t="str">
        <f t="shared" si="34"/>
        <v/>
      </c>
      <c r="E275" s="6" t="str">
        <f t="shared" si="28"/>
        <v/>
      </c>
      <c r="F275" s="6" t="str">
        <f t="shared" si="29"/>
        <v/>
      </c>
      <c r="G275" s="6" t="str">
        <f t="shared" si="35"/>
        <v/>
      </c>
      <c r="H275" s="6" t="str">
        <f t="shared" si="30"/>
        <v/>
      </c>
      <c r="I275" s="10" t="str">
        <f t="shared" si="31"/>
        <v/>
      </c>
      <c r="J275" s="10"/>
      <c r="K275" s="11" t="str">
        <f t="shared" si="32"/>
        <v/>
      </c>
    </row>
    <row r="276" spans="2:11" x14ac:dyDescent="0.25">
      <c r="B276" s="2" t="str">
        <f t="shared" si="27"/>
        <v/>
      </c>
      <c r="C276" s="3" t="str">
        <f t="shared" si="33"/>
        <v/>
      </c>
      <c r="D276" s="10" t="str">
        <f t="shared" si="34"/>
        <v/>
      </c>
      <c r="E276" s="6" t="str">
        <f t="shared" si="28"/>
        <v/>
      </c>
      <c r="F276" s="6" t="str">
        <f t="shared" si="29"/>
        <v/>
      </c>
      <c r="G276" s="6" t="str">
        <f t="shared" si="35"/>
        <v/>
      </c>
      <c r="H276" s="6" t="str">
        <f t="shared" si="30"/>
        <v/>
      </c>
      <c r="I276" s="10" t="str">
        <f t="shared" si="31"/>
        <v/>
      </c>
      <c r="J276" s="10"/>
      <c r="K276" s="11" t="str">
        <f t="shared" si="32"/>
        <v/>
      </c>
    </row>
    <row r="277" spans="2:11" x14ac:dyDescent="0.25">
      <c r="B277" s="2" t="str">
        <f t="shared" si="27"/>
        <v/>
      </c>
      <c r="C277" s="3" t="str">
        <f t="shared" si="33"/>
        <v/>
      </c>
      <c r="D277" s="10" t="str">
        <f t="shared" si="34"/>
        <v/>
      </c>
      <c r="E277" s="6" t="str">
        <f t="shared" si="28"/>
        <v/>
      </c>
      <c r="F277" s="6" t="str">
        <f t="shared" si="29"/>
        <v/>
      </c>
      <c r="G277" s="6" t="str">
        <f t="shared" si="35"/>
        <v/>
      </c>
      <c r="H277" s="6" t="str">
        <f t="shared" si="30"/>
        <v/>
      </c>
      <c r="I277" s="10" t="str">
        <f t="shared" si="31"/>
        <v/>
      </c>
      <c r="J277" s="10"/>
      <c r="K277" s="11" t="str">
        <f t="shared" si="32"/>
        <v/>
      </c>
    </row>
    <row r="278" spans="2:11" x14ac:dyDescent="0.25">
      <c r="B278" s="2" t="str">
        <f t="shared" ref="B278:B341" si="36">IF($C278&lt;&gt;"",EOMONTH(LoanClosingDate,$C278),"")</f>
        <v/>
      </c>
      <c r="C278" s="3" t="str">
        <f t="shared" si="33"/>
        <v/>
      </c>
      <c r="D278" s="10" t="str">
        <f t="shared" si="34"/>
        <v/>
      </c>
      <c r="E278" s="6" t="str">
        <f t="shared" ref="E278:E341" si="37">IF($C278&lt;&gt;"",IF($C278=LoanTerm,$G277,IF($C278&gt;PandIDeferral,ROUND(PPMT(0,1,EffectiveAmortizationTerm,-SBBPrincipal),5),0)),"")</f>
        <v/>
      </c>
      <c r="F278" s="6" t="str">
        <f t="shared" ref="F278:F341" si="38">IF($C278&lt;&gt;"",ROUND(IF($C278&gt;FHLBInterestDeferral,$D278*((TotalRate/100)/12),IF($C278&gt;PandIDeferral,$D278*((MemberRateYr2/100)/12),0)),4),"")</f>
        <v/>
      </c>
      <c r="G278" s="6" t="str">
        <f t="shared" si="35"/>
        <v/>
      </c>
      <c r="H278" s="6" t="str">
        <f t="shared" ref="H278:H341" si="39">IF($C278&lt;&gt;"",$E278+$F278,"")</f>
        <v/>
      </c>
      <c r="I278" s="10" t="str">
        <f t="shared" ref="I278:I341" si="40">IF($C278&lt;&gt;"",IF(OR(MOD($C278,12)=0,$C278=LoanTerm),$K278,0),"")</f>
        <v/>
      </c>
      <c r="J278" s="10"/>
      <c r="K278" s="11" t="str">
        <f t="shared" ref="K278:K341" si="41">IF($C278&lt;&gt;"",IF(IFERROR(MOD($C277,12),0)=0,$H278,$K277+$H278),"")</f>
        <v/>
      </c>
    </row>
    <row r="279" spans="2:11" x14ac:dyDescent="0.25">
      <c r="B279" s="2" t="str">
        <f t="shared" si="36"/>
        <v/>
      </c>
      <c r="C279" s="3" t="str">
        <f t="shared" ref="C279:C342" si="42">IF($C278&gt;=LoanTerm,"",$C278+1)</f>
        <v/>
      </c>
      <c r="D279" s="10" t="str">
        <f t="shared" ref="D279:D342" si="43">IF($C279&lt;&gt;"",$G278,"")</f>
        <v/>
      </c>
      <c r="E279" s="6" t="str">
        <f t="shared" si="37"/>
        <v/>
      </c>
      <c r="F279" s="6" t="str">
        <f t="shared" si="38"/>
        <v/>
      </c>
      <c r="G279" s="6" t="str">
        <f t="shared" ref="G279:G342" si="44">IF($C279&lt;&gt;"",ROUND($D279-$E279,4),"")</f>
        <v/>
      </c>
      <c r="H279" s="6" t="str">
        <f t="shared" si="39"/>
        <v/>
      </c>
      <c r="I279" s="10" t="str">
        <f t="shared" si="40"/>
        <v/>
      </c>
      <c r="J279" s="10"/>
      <c r="K279" s="11" t="str">
        <f t="shared" si="41"/>
        <v/>
      </c>
    </row>
    <row r="280" spans="2:11" x14ac:dyDescent="0.25">
      <c r="B280" s="2" t="str">
        <f t="shared" si="36"/>
        <v/>
      </c>
      <c r="C280" s="3" t="str">
        <f t="shared" si="42"/>
        <v/>
      </c>
      <c r="D280" s="10" t="str">
        <f t="shared" si="43"/>
        <v/>
      </c>
      <c r="E280" s="6" t="str">
        <f t="shared" si="37"/>
        <v/>
      </c>
      <c r="F280" s="6" t="str">
        <f t="shared" si="38"/>
        <v/>
      </c>
      <c r="G280" s="6" t="str">
        <f t="shared" si="44"/>
        <v/>
      </c>
      <c r="H280" s="6" t="str">
        <f t="shared" si="39"/>
        <v/>
      </c>
      <c r="I280" s="10" t="str">
        <f t="shared" si="40"/>
        <v/>
      </c>
      <c r="J280" s="10"/>
      <c r="K280" s="11" t="str">
        <f t="shared" si="41"/>
        <v/>
      </c>
    </row>
    <row r="281" spans="2:11" x14ac:dyDescent="0.25">
      <c r="B281" s="2" t="str">
        <f t="shared" si="36"/>
        <v/>
      </c>
      <c r="C281" s="3" t="str">
        <f t="shared" si="42"/>
        <v/>
      </c>
      <c r="D281" s="10" t="str">
        <f t="shared" si="43"/>
        <v/>
      </c>
      <c r="E281" s="6" t="str">
        <f t="shared" si="37"/>
        <v/>
      </c>
      <c r="F281" s="6" t="str">
        <f t="shared" si="38"/>
        <v/>
      </c>
      <c r="G281" s="6" t="str">
        <f t="shared" si="44"/>
        <v/>
      </c>
      <c r="H281" s="6" t="str">
        <f t="shared" si="39"/>
        <v/>
      </c>
      <c r="I281" s="10" t="str">
        <f t="shared" si="40"/>
        <v/>
      </c>
      <c r="J281" s="10"/>
      <c r="K281" s="11" t="str">
        <f t="shared" si="41"/>
        <v/>
      </c>
    </row>
    <row r="282" spans="2:11" x14ac:dyDescent="0.25">
      <c r="B282" s="2" t="str">
        <f t="shared" si="36"/>
        <v/>
      </c>
      <c r="C282" s="3" t="str">
        <f t="shared" si="42"/>
        <v/>
      </c>
      <c r="D282" s="10" t="str">
        <f t="shared" si="43"/>
        <v/>
      </c>
      <c r="E282" s="6" t="str">
        <f t="shared" si="37"/>
        <v/>
      </c>
      <c r="F282" s="6" t="str">
        <f t="shared" si="38"/>
        <v/>
      </c>
      <c r="G282" s="6" t="str">
        <f t="shared" si="44"/>
        <v/>
      </c>
      <c r="H282" s="6" t="str">
        <f t="shared" si="39"/>
        <v/>
      </c>
      <c r="I282" s="10" t="str">
        <f t="shared" si="40"/>
        <v/>
      </c>
      <c r="J282" s="10"/>
      <c r="K282" s="11" t="str">
        <f t="shared" si="41"/>
        <v/>
      </c>
    </row>
    <row r="283" spans="2:11" x14ac:dyDescent="0.25">
      <c r="B283" s="2" t="str">
        <f t="shared" si="36"/>
        <v/>
      </c>
      <c r="C283" s="3" t="str">
        <f t="shared" si="42"/>
        <v/>
      </c>
      <c r="D283" s="10" t="str">
        <f t="shared" si="43"/>
        <v/>
      </c>
      <c r="E283" s="6" t="str">
        <f t="shared" si="37"/>
        <v/>
      </c>
      <c r="F283" s="6" t="str">
        <f t="shared" si="38"/>
        <v/>
      </c>
      <c r="G283" s="6" t="str">
        <f t="shared" si="44"/>
        <v/>
      </c>
      <c r="H283" s="6" t="str">
        <f t="shared" si="39"/>
        <v/>
      </c>
      <c r="I283" s="10" t="str">
        <f t="shared" si="40"/>
        <v/>
      </c>
      <c r="J283" s="10"/>
      <c r="K283" s="11" t="str">
        <f t="shared" si="41"/>
        <v/>
      </c>
    </row>
    <row r="284" spans="2:11" x14ac:dyDescent="0.25">
      <c r="B284" s="2" t="str">
        <f t="shared" si="36"/>
        <v/>
      </c>
      <c r="C284" s="3" t="str">
        <f t="shared" si="42"/>
        <v/>
      </c>
      <c r="D284" s="10" t="str">
        <f t="shared" si="43"/>
        <v/>
      </c>
      <c r="E284" s="6" t="str">
        <f t="shared" si="37"/>
        <v/>
      </c>
      <c r="F284" s="6" t="str">
        <f t="shared" si="38"/>
        <v/>
      </c>
      <c r="G284" s="6" t="str">
        <f t="shared" si="44"/>
        <v/>
      </c>
      <c r="H284" s="6" t="str">
        <f t="shared" si="39"/>
        <v/>
      </c>
      <c r="I284" s="10" t="str">
        <f t="shared" si="40"/>
        <v/>
      </c>
      <c r="J284" s="10"/>
      <c r="K284" s="11" t="str">
        <f t="shared" si="41"/>
        <v/>
      </c>
    </row>
    <row r="285" spans="2:11" x14ac:dyDescent="0.25">
      <c r="B285" s="2" t="str">
        <f t="shared" si="36"/>
        <v/>
      </c>
      <c r="C285" s="3" t="str">
        <f t="shared" si="42"/>
        <v/>
      </c>
      <c r="D285" s="10" t="str">
        <f t="shared" si="43"/>
        <v/>
      </c>
      <c r="E285" s="6" t="str">
        <f t="shared" si="37"/>
        <v/>
      </c>
      <c r="F285" s="6" t="str">
        <f t="shared" si="38"/>
        <v/>
      </c>
      <c r="G285" s="6" t="str">
        <f t="shared" si="44"/>
        <v/>
      </c>
      <c r="H285" s="6" t="str">
        <f t="shared" si="39"/>
        <v/>
      </c>
      <c r="I285" s="10" t="str">
        <f t="shared" si="40"/>
        <v/>
      </c>
      <c r="J285" s="10"/>
      <c r="K285" s="11" t="str">
        <f t="shared" si="41"/>
        <v/>
      </c>
    </row>
    <row r="286" spans="2:11" x14ac:dyDescent="0.25">
      <c r="B286" s="2" t="str">
        <f t="shared" si="36"/>
        <v/>
      </c>
      <c r="C286" s="3" t="str">
        <f t="shared" si="42"/>
        <v/>
      </c>
      <c r="D286" s="10" t="str">
        <f t="shared" si="43"/>
        <v/>
      </c>
      <c r="E286" s="6" t="str">
        <f t="shared" si="37"/>
        <v/>
      </c>
      <c r="F286" s="6" t="str">
        <f t="shared" si="38"/>
        <v/>
      </c>
      <c r="G286" s="6" t="str">
        <f t="shared" si="44"/>
        <v/>
      </c>
      <c r="H286" s="6" t="str">
        <f t="shared" si="39"/>
        <v/>
      </c>
      <c r="I286" s="10" t="str">
        <f t="shared" si="40"/>
        <v/>
      </c>
      <c r="J286" s="10"/>
      <c r="K286" s="11" t="str">
        <f t="shared" si="41"/>
        <v/>
      </c>
    </row>
    <row r="287" spans="2:11" x14ac:dyDescent="0.25">
      <c r="B287" s="2" t="str">
        <f t="shared" si="36"/>
        <v/>
      </c>
      <c r="C287" s="3" t="str">
        <f t="shared" si="42"/>
        <v/>
      </c>
      <c r="D287" s="10" t="str">
        <f t="shared" si="43"/>
        <v/>
      </c>
      <c r="E287" s="6" t="str">
        <f t="shared" si="37"/>
        <v/>
      </c>
      <c r="F287" s="6" t="str">
        <f t="shared" si="38"/>
        <v/>
      </c>
      <c r="G287" s="6" t="str">
        <f t="shared" si="44"/>
        <v/>
      </c>
      <c r="H287" s="6" t="str">
        <f t="shared" si="39"/>
        <v/>
      </c>
      <c r="I287" s="10" t="str">
        <f t="shared" si="40"/>
        <v/>
      </c>
      <c r="J287" s="10"/>
      <c r="K287" s="11" t="str">
        <f t="shared" si="41"/>
        <v/>
      </c>
    </row>
    <row r="288" spans="2:11" x14ac:dyDescent="0.25">
      <c r="B288" s="2" t="str">
        <f t="shared" si="36"/>
        <v/>
      </c>
      <c r="C288" s="3" t="str">
        <f t="shared" si="42"/>
        <v/>
      </c>
      <c r="D288" s="10" t="str">
        <f t="shared" si="43"/>
        <v/>
      </c>
      <c r="E288" s="6" t="str">
        <f t="shared" si="37"/>
        <v/>
      </c>
      <c r="F288" s="6" t="str">
        <f t="shared" si="38"/>
        <v/>
      </c>
      <c r="G288" s="6" t="str">
        <f t="shared" si="44"/>
        <v/>
      </c>
      <c r="H288" s="6" t="str">
        <f t="shared" si="39"/>
        <v/>
      </c>
      <c r="I288" s="10" t="str">
        <f t="shared" si="40"/>
        <v/>
      </c>
      <c r="J288" s="10"/>
      <c r="K288" s="11" t="str">
        <f t="shared" si="41"/>
        <v/>
      </c>
    </row>
    <row r="289" spans="2:11" x14ac:dyDescent="0.25">
      <c r="B289" s="2" t="str">
        <f t="shared" si="36"/>
        <v/>
      </c>
      <c r="C289" s="3" t="str">
        <f t="shared" si="42"/>
        <v/>
      </c>
      <c r="D289" s="10" t="str">
        <f t="shared" si="43"/>
        <v/>
      </c>
      <c r="E289" s="6" t="str">
        <f t="shared" si="37"/>
        <v/>
      </c>
      <c r="F289" s="6" t="str">
        <f t="shared" si="38"/>
        <v/>
      </c>
      <c r="G289" s="6" t="str">
        <f t="shared" si="44"/>
        <v/>
      </c>
      <c r="H289" s="6" t="str">
        <f t="shared" si="39"/>
        <v/>
      </c>
      <c r="I289" s="10" t="str">
        <f t="shared" si="40"/>
        <v/>
      </c>
      <c r="J289" s="10"/>
      <c r="K289" s="11" t="str">
        <f t="shared" si="41"/>
        <v/>
      </c>
    </row>
    <row r="290" spans="2:11" x14ac:dyDescent="0.25">
      <c r="B290" s="2" t="str">
        <f t="shared" si="36"/>
        <v/>
      </c>
      <c r="C290" s="3" t="str">
        <f t="shared" si="42"/>
        <v/>
      </c>
      <c r="D290" s="10" t="str">
        <f t="shared" si="43"/>
        <v/>
      </c>
      <c r="E290" s="6" t="str">
        <f t="shared" si="37"/>
        <v/>
      </c>
      <c r="F290" s="6" t="str">
        <f t="shared" si="38"/>
        <v/>
      </c>
      <c r="G290" s="6" t="str">
        <f t="shared" si="44"/>
        <v/>
      </c>
      <c r="H290" s="6" t="str">
        <f t="shared" si="39"/>
        <v/>
      </c>
      <c r="I290" s="10" t="str">
        <f t="shared" si="40"/>
        <v/>
      </c>
      <c r="J290" s="10"/>
      <c r="K290" s="11" t="str">
        <f t="shared" si="41"/>
        <v/>
      </c>
    </row>
    <row r="291" spans="2:11" x14ac:dyDescent="0.25">
      <c r="B291" s="2" t="str">
        <f t="shared" si="36"/>
        <v/>
      </c>
      <c r="C291" s="3" t="str">
        <f t="shared" si="42"/>
        <v/>
      </c>
      <c r="D291" s="10" t="str">
        <f t="shared" si="43"/>
        <v/>
      </c>
      <c r="E291" s="6" t="str">
        <f t="shared" si="37"/>
        <v/>
      </c>
      <c r="F291" s="6" t="str">
        <f t="shared" si="38"/>
        <v/>
      </c>
      <c r="G291" s="6" t="str">
        <f t="shared" si="44"/>
        <v/>
      </c>
      <c r="H291" s="6" t="str">
        <f t="shared" si="39"/>
        <v/>
      </c>
      <c r="I291" s="10" t="str">
        <f t="shared" si="40"/>
        <v/>
      </c>
      <c r="J291" s="10"/>
      <c r="K291" s="11" t="str">
        <f t="shared" si="41"/>
        <v/>
      </c>
    </row>
    <row r="292" spans="2:11" x14ac:dyDescent="0.25">
      <c r="B292" s="2" t="str">
        <f t="shared" si="36"/>
        <v/>
      </c>
      <c r="C292" s="3" t="str">
        <f t="shared" si="42"/>
        <v/>
      </c>
      <c r="D292" s="10" t="str">
        <f t="shared" si="43"/>
        <v/>
      </c>
      <c r="E292" s="6" t="str">
        <f t="shared" si="37"/>
        <v/>
      </c>
      <c r="F292" s="6" t="str">
        <f t="shared" si="38"/>
        <v/>
      </c>
      <c r="G292" s="6" t="str">
        <f t="shared" si="44"/>
        <v/>
      </c>
      <c r="H292" s="6" t="str">
        <f t="shared" si="39"/>
        <v/>
      </c>
      <c r="I292" s="10" t="str">
        <f t="shared" si="40"/>
        <v/>
      </c>
      <c r="J292" s="10"/>
      <c r="K292" s="11" t="str">
        <f t="shared" si="41"/>
        <v/>
      </c>
    </row>
    <row r="293" spans="2:11" x14ac:dyDescent="0.25">
      <c r="B293" s="2" t="str">
        <f t="shared" si="36"/>
        <v/>
      </c>
      <c r="C293" s="3" t="str">
        <f t="shared" si="42"/>
        <v/>
      </c>
      <c r="D293" s="10" t="str">
        <f t="shared" si="43"/>
        <v/>
      </c>
      <c r="E293" s="6" t="str">
        <f t="shared" si="37"/>
        <v/>
      </c>
      <c r="F293" s="6" t="str">
        <f t="shared" si="38"/>
        <v/>
      </c>
      <c r="G293" s="6" t="str">
        <f t="shared" si="44"/>
        <v/>
      </c>
      <c r="H293" s="6" t="str">
        <f t="shared" si="39"/>
        <v/>
      </c>
      <c r="I293" s="10" t="str">
        <f t="shared" si="40"/>
        <v/>
      </c>
      <c r="J293" s="10"/>
      <c r="K293" s="11" t="str">
        <f t="shared" si="41"/>
        <v/>
      </c>
    </row>
    <row r="294" spans="2:11" x14ac:dyDescent="0.25">
      <c r="B294" s="2" t="str">
        <f t="shared" si="36"/>
        <v/>
      </c>
      <c r="C294" s="3" t="str">
        <f t="shared" si="42"/>
        <v/>
      </c>
      <c r="D294" s="10" t="str">
        <f t="shared" si="43"/>
        <v/>
      </c>
      <c r="E294" s="6" t="str">
        <f t="shared" si="37"/>
        <v/>
      </c>
      <c r="F294" s="6" t="str">
        <f t="shared" si="38"/>
        <v/>
      </c>
      <c r="G294" s="6" t="str">
        <f t="shared" si="44"/>
        <v/>
      </c>
      <c r="H294" s="6" t="str">
        <f t="shared" si="39"/>
        <v/>
      </c>
      <c r="I294" s="10" t="str">
        <f t="shared" si="40"/>
        <v/>
      </c>
      <c r="J294" s="10"/>
      <c r="K294" s="11" t="str">
        <f t="shared" si="41"/>
        <v/>
      </c>
    </row>
    <row r="295" spans="2:11" x14ac:dyDescent="0.25">
      <c r="B295" s="2" t="str">
        <f t="shared" si="36"/>
        <v/>
      </c>
      <c r="C295" s="3" t="str">
        <f t="shared" si="42"/>
        <v/>
      </c>
      <c r="D295" s="10" t="str">
        <f t="shared" si="43"/>
        <v/>
      </c>
      <c r="E295" s="6" t="str">
        <f t="shared" si="37"/>
        <v/>
      </c>
      <c r="F295" s="6" t="str">
        <f t="shared" si="38"/>
        <v/>
      </c>
      <c r="G295" s="6" t="str">
        <f t="shared" si="44"/>
        <v/>
      </c>
      <c r="H295" s="6" t="str">
        <f t="shared" si="39"/>
        <v/>
      </c>
      <c r="I295" s="10" t="str">
        <f t="shared" si="40"/>
        <v/>
      </c>
      <c r="J295" s="10"/>
      <c r="K295" s="11" t="str">
        <f t="shared" si="41"/>
        <v/>
      </c>
    </row>
    <row r="296" spans="2:11" x14ac:dyDescent="0.25">
      <c r="B296" s="2" t="str">
        <f t="shared" si="36"/>
        <v/>
      </c>
      <c r="C296" s="3" t="str">
        <f t="shared" si="42"/>
        <v/>
      </c>
      <c r="D296" s="10" t="str">
        <f t="shared" si="43"/>
        <v/>
      </c>
      <c r="E296" s="6" t="str">
        <f t="shared" si="37"/>
        <v/>
      </c>
      <c r="F296" s="6" t="str">
        <f t="shared" si="38"/>
        <v/>
      </c>
      <c r="G296" s="6" t="str">
        <f t="shared" si="44"/>
        <v/>
      </c>
      <c r="H296" s="6" t="str">
        <f t="shared" si="39"/>
        <v/>
      </c>
      <c r="I296" s="10" t="str">
        <f t="shared" si="40"/>
        <v/>
      </c>
      <c r="J296" s="10"/>
      <c r="K296" s="11" t="str">
        <f t="shared" si="41"/>
        <v/>
      </c>
    </row>
    <row r="297" spans="2:11" x14ac:dyDescent="0.25">
      <c r="B297" s="2" t="str">
        <f t="shared" si="36"/>
        <v/>
      </c>
      <c r="C297" s="3" t="str">
        <f t="shared" si="42"/>
        <v/>
      </c>
      <c r="D297" s="10" t="str">
        <f t="shared" si="43"/>
        <v/>
      </c>
      <c r="E297" s="6" t="str">
        <f t="shared" si="37"/>
        <v/>
      </c>
      <c r="F297" s="6" t="str">
        <f t="shared" si="38"/>
        <v/>
      </c>
      <c r="G297" s="6" t="str">
        <f t="shared" si="44"/>
        <v/>
      </c>
      <c r="H297" s="6" t="str">
        <f t="shared" si="39"/>
        <v/>
      </c>
      <c r="I297" s="10" t="str">
        <f t="shared" si="40"/>
        <v/>
      </c>
      <c r="J297" s="10"/>
      <c r="K297" s="11" t="str">
        <f t="shared" si="41"/>
        <v/>
      </c>
    </row>
    <row r="298" spans="2:11" x14ac:dyDescent="0.25">
      <c r="B298" s="2" t="str">
        <f t="shared" si="36"/>
        <v/>
      </c>
      <c r="C298" s="3" t="str">
        <f t="shared" si="42"/>
        <v/>
      </c>
      <c r="D298" s="10" t="str">
        <f t="shared" si="43"/>
        <v/>
      </c>
      <c r="E298" s="6" t="str">
        <f t="shared" si="37"/>
        <v/>
      </c>
      <c r="F298" s="6" t="str">
        <f t="shared" si="38"/>
        <v/>
      </c>
      <c r="G298" s="6" t="str">
        <f t="shared" si="44"/>
        <v/>
      </c>
      <c r="H298" s="6" t="str">
        <f t="shared" si="39"/>
        <v/>
      </c>
      <c r="I298" s="10" t="str">
        <f t="shared" si="40"/>
        <v/>
      </c>
      <c r="J298" s="10"/>
      <c r="K298" s="11" t="str">
        <f t="shared" si="41"/>
        <v/>
      </c>
    </row>
    <row r="299" spans="2:11" x14ac:dyDescent="0.25">
      <c r="B299" s="2" t="str">
        <f t="shared" si="36"/>
        <v/>
      </c>
      <c r="C299" s="3" t="str">
        <f t="shared" si="42"/>
        <v/>
      </c>
      <c r="D299" s="10" t="str">
        <f t="shared" si="43"/>
        <v/>
      </c>
      <c r="E299" s="6" t="str">
        <f t="shared" si="37"/>
        <v/>
      </c>
      <c r="F299" s="6" t="str">
        <f t="shared" si="38"/>
        <v/>
      </c>
      <c r="G299" s="6" t="str">
        <f t="shared" si="44"/>
        <v/>
      </c>
      <c r="H299" s="6" t="str">
        <f t="shared" si="39"/>
        <v/>
      </c>
      <c r="I299" s="10" t="str">
        <f t="shared" si="40"/>
        <v/>
      </c>
      <c r="J299" s="10"/>
      <c r="K299" s="11" t="str">
        <f t="shared" si="41"/>
        <v/>
      </c>
    </row>
    <row r="300" spans="2:11" x14ac:dyDescent="0.25">
      <c r="B300" s="2" t="str">
        <f t="shared" si="36"/>
        <v/>
      </c>
      <c r="C300" s="3" t="str">
        <f t="shared" si="42"/>
        <v/>
      </c>
      <c r="D300" s="10" t="str">
        <f t="shared" si="43"/>
        <v/>
      </c>
      <c r="E300" s="6" t="str">
        <f t="shared" si="37"/>
        <v/>
      </c>
      <c r="F300" s="6" t="str">
        <f t="shared" si="38"/>
        <v/>
      </c>
      <c r="G300" s="6" t="str">
        <f t="shared" si="44"/>
        <v/>
      </c>
      <c r="H300" s="6" t="str">
        <f t="shared" si="39"/>
        <v/>
      </c>
      <c r="I300" s="10" t="str">
        <f t="shared" si="40"/>
        <v/>
      </c>
      <c r="J300" s="10"/>
      <c r="K300" s="11" t="str">
        <f t="shared" si="41"/>
        <v/>
      </c>
    </row>
    <row r="301" spans="2:11" x14ac:dyDescent="0.25">
      <c r="B301" s="2" t="str">
        <f t="shared" si="36"/>
        <v/>
      </c>
      <c r="C301" s="3" t="str">
        <f t="shared" si="42"/>
        <v/>
      </c>
      <c r="D301" s="10" t="str">
        <f t="shared" si="43"/>
        <v/>
      </c>
      <c r="E301" s="6" t="str">
        <f t="shared" si="37"/>
        <v/>
      </c>
      <c r="F301" s="6" t="str">
        <f t="shared" si="38"/>
        <v/>
      </c>
      <c r="G301" s="6" t="str">
        <f t="shared" si="44"/>
        <v/>
      </c>
      <c r="H301" s="6" t="str">
        <f t="shared" si="39"/>
        <v/>
      </c>
      <c r="I301" s="10" t="str">
        <f t="shared" si="40"/>
        <v/>
      </c>
      <c r="J301" s="10"/>
      <c r="K301" s="11" t="str">
        <f t="shared" si="41"/>
        <v/>
      </c>
    </row>
    <row r="302" spans="2:11" x14ac:dyDescent="0.25">
      <c r="B302" s="2" t="str">
        <f t="shared" si="36"/>
        <v/>
      </c>
      <c r="C302" s="3" t="str">
        <f t="shared" si="42"/>
        <v/>
      </c>
      <c r="D302" s="10" t="str">
        <f t="shared" si="43"/>
        <v/>
      </c>
      <c r="E302" s="6" t="str">
        <f t="shared" si="37"/>
        <v/>
      </c>
      <c r="F302" s="6" t="str">
        <f t="shared" si="38"/>
        <v/>
      </c>
      <c r="G302" s="6" t="str">
        <f t="shared" si="44"/>
        <v/>
      </c>
      <c r="H302" s="6" t="str">
        <f t="shared" si="39"/>
        <v/>
      </c>
      <c r="I302" s="10" t="str">
        <f t="shared" si="40"/>
        <v/>
      </c>
      <c r="J302" s="10"/>
      <c r="K302" s="11" t="str">
        <f t="shared" si="41"/>
        <v/>
      </c>
    </row>
    <row r="303" spans="2:11" x14ac:dyDescent="0.25">
      <c r="B303" s="2" t="str">
        <f t="shared" si="36"/>
        <v/>
      </c>
      <c r="C303" s="3" t="str">
        <f t="shared" si="42"/>
        <v/>
      </c>
      <c r="D303" s="10" t="str">
        <f t="shared" si="43"/>
        <v/>
      </c>
      <c r="E303" s="6" t="str">
        <f t="shared" si="37"/>
        <v/>
      </c>
      <c r="F303" s="6" t="str">
        <f t="shared" si="38"/>
        <v/>
      </c>
      <c r="G303" s="6" t="str">
        <f t="shared" si="44"/>
        <v/>
      </c>
      <c r="H303" s="6" t="str">
        <f t="shared" si="39"/>
        <v/>
      </c>
      <c r="I303" s="10" t="str">
        <f t="shared" si="40"/>
        <v/>
      </c>
      <c r="J303" s="10"/>
      <c r="K303" s="11" t="str">
        <f t="shared" si="41"/>
        <v/>
      </c>
    </row>
    <row r="304" spans="2:11" x14ac:dyDescent="0.25">
      <c r="B304" s="2" t="str">
        <f t="shared" si="36"/>
        <v/>
      </c>
      <c r="C304" s="3" t="str">
        <f t="shared" si="42"/>
        <v/>
      </c>
      <c r="D304" s="10" t="str">
        <f t="shared" si="43"/>
        <v/>
      </c>
      <c r="E304" s="6" t="str">
        <f t="shared" si="37"/>
        <v/>
      </c>
      <c r="F304" s="6" t="str">
        <f t="shared" si="38"/>
        <v/>
      </c>
      <c r="G304" s="6" t="str">
        <f t="shared" si="44"/>
        <v/>
      </c>
      <c r="H304" s="6" t="str">
        <f t="shared" si="39"/>
        <v/>
      </c>
      <c r="I304" s="10" t="str">
        <f t="shared" si="40"/>
        <v/>
      </c>
      <c r="J304" s="10"/>
      <c r="K304" s="11" t="str">
        <f t="shared" si="41"/>
        <v/>
      </c>
    </row>
    <row r="305" spans="2:11" x14ac:dyDescent="0.25">
      <c r="B305" s="2" t="str">
        <f t="shared" si="36"/>
        <v/>
      </c>
      <c r="C305" s="3" t="str">
        <f t="shared" si="42"/>
        <v/>
      </c>
      <c r="D305" s="10" t="str">
        <f t="shared" si="43"/>
        <v/>
      </c>
      <c r="E305" s="6" t="str">
        <f t="shared" si="37"/>
        <v/>
      </c>
      <c r="F305" s="6" t="str">
        <f t="shared" si="38"/>
        <v/>
      </c>
      <c r="G305" s="6" t="str">
        <f t="shared" si="44"/>
        <v/>
      </c>
      <c r="H305" s="6" t="str">
        <f t="shared" si="39"/>
        <v/>
      </c>
      <c r="I305" s="10" t="str">
        <f t="shared" si="40"/>
        <v/>
      </c>
      <c r="J305" s="10"/>
      <c r="K305" s="11" t="str">
        <f t="shared" si="41"/>
        <v/>
      </c>
    </row>
    <row r="306" spans="2:11" x14ac:dyDescent="0.25">
      <c r="B306" s="2" t="str">
        <f t="shared" si="36"/>
        <v/>
      </c>
      <c r="C306" s="3" t="str">
        <f t="shared" si="42"/>
        <v/>
      </c>
      <c r="D306" s="10" t="str">
        <f t="shared" si="43"/>
        <v/>
      </c>
      <c r="E306" s="6" t="str">
        <f t="shared" si="37"/>
        <v/>
      </c>
      <c r="F306" s="6" t="str">
        <f t="shared" si="38"/>
        <v/>
      </c>
      <c r="G306" s="6" t="str">
        <f t="shared" si="44"/>
        <v/>
      </c>
      <c r="H306" s="6" t="str">
        <f t="shared" si="39"/>
        <v/>
      </c>
      <c r="I306" s="10" t="str">
        <f t="shared" si="40"/>
        <v/>
      </c>
      <c r="J306" s="10"/>
      <c r="K306" s="11" t="str">
        <f t="shared" si="41"/>
        <v/>
      </c>
    </row>
    <row r="307" spans="2:11" x14ac:dyDescent="0.25">
      <c r="B307" s="2" t="str">
        <f t="shared" si="36"/>
        <v/>
      </c>
      <c r="C307" s="3" t="str">
        <f t="shared" si="42"/>
        <v/>
      </c>
      <c r="D307" s="10" t="str">
        <f t="shared" si="43"/>
        <v/>
      </c>
      <c r="E307" s="6" t="str">
        <f t="shared" si="37"/>
        <v/>
      </c>
      <c r="F307" s="6" t="str">
        <f t="shared" si="38"/>
        <v/>
      </c>
      <c r="G307" s="6" t="str">
        <f t="shared" si="44"/>
        <v/>
      </c>
      <c r="H307" s="6" t="str">
        <f t="shared" si="39"/>
        <v/>
      </c>
      <c r="I307" s="10" t="str">
        <f t="shared" si="40"/>
        <v/>
      </c>
      <c r="J307" s="10"/>
      <c r="K307" s="11" t="str">
        <f t="shared" si="41"/>
        <v/>
      </c>
    </row>
    <row r="308" spans="2:11" x14ac:dyDescent="0.25">
      <c r="B308" s="2" t="str">
        <f t="shared" si="36"/>
        <v/>
      </c>
      <c r="C308" s="3" t="str">
        <f t="shared" si="42"/>
        <v/>
      </c>
      <c r="D308" s="10" t="str">
        <f t="shared" si="43"/>
        <v/>
      </c>
      <c r="E308" s="6" t="str">
        <f t="shared" si="37"/>
        <v/>
      </c>
      <c r="F308" s="6" t="str">
        <f t="shared" si="38"/>
        <v/>
      </c>
      <c r="G308" s="6" t="str">
        <f t="shared" si="44"/>
        <v/>
      </c>
      <c r="H308" s="6" t="str">
        <f t="shared" si="39"/>
        <v/>
      </c>
      <c r="I308" s="10" t="str">
        <f t="shared" si="40"/>
        <v/>
      </c>
      <c r="J308" s="10"/>
      <c r="K308" s="11" t="str">
        <f t="shared" si="41"/>
        <v/>
      </c>
    </row>
    <row r="309" spans="2:11" x14ac:dyDescent="0.25">
      <c r="B309" s="2" t="str">
        <f t="shared" si="36"/>
        <v/>
      </c>
      <c r="C309" s="3" t="str">
        <f t="shared" si="42"/>
        <v/>
      </c>
      <c r="D309" s="10" t="str">
        <f t="shared" si="43"/>
        <v/>
      </c>
      <c r="E309" s="6" t="str">
        <f t="shared" si="37"/>
        <v/>
      </c>
      <c r="F309" s="6" t="str">
        <f t="shared" si="38"/>
        <v/>
      </c>
      <c r="G309" s="6" t="str">
        <f t="shared" si="44"/>
        <v/>
      </c>
      <c r="H309" s="6" t="str">
        <f t="shared" si="39"/>
        <v/>
      </c>
      <c r="I309" s="10" t="str">
        <f t="shared" si="40"/>
        <v/>
      </c>
      <c r="J309" s="10"/>
      <c r="K309" s="11" t="str">
        <f t="shared" si="41"/>
        <v/>
      </c>
    </row>
    <row r="310" spans="2:11" x14ac:dyDescent="0.25">
      <c r="B310" s="2" t="str">
        <f t="shared" si="36"/>
        <v/>
      </c>
      <c r="C310" s="3" t="str">
        <f t="shared" si="42"/>
        <v/>
      </c>
      <c r="D310" s="10" t="str">
        <f t="shared" si="43"/>
        <v/>
      </c>
      <c r="E310" s="6" t="str">
        <f t="shared" si="37"/>
        <v/>
      </c>
      <c r="F310" s="6" t="str">
        <f t="shared" si="38"/>
        <v/>
      </c>
      <c r="G310" s="6" t="str">
        <f t="shared" si="44"/>
        <v/>
      </c>
      <c r="H310" s="6" t="str">
        <f t="shared" si="39"/>
        <v/>
      </c>
      <c r="I310" s="10" t="str">
        <f t="shared" si="40"/>
        <v/>
      </c>
      <c r="J310" s="10"/>
      <c r="K310" s="11" t="str">
        <f t="shared" si="41"/>
        <v/>
      </c>
    </row>
    <row r="311" spans="2:11" x14ac:dyDescent="0.25">
      <c r="B311" s="2" t="str">
        <f t="shared" si="36"/>
        <v/>
      </c>
      <c r="C311" s="3" t="str">
        <f t="shared" si="42"/>
        <v/>
      </c>
      <c r="D311" s="10" t="str">
        <f t="shared" si="43"/>
        <v/>
      </c>
      <c r="E311" s="6" t="str">
        <f t="shared" si="37"/>
        <v/>
      </c>
      <c r="F311" s="6" t="str">
        <f t="shared" si="38"/>
        <v/>
      </c>
      <c r="G311" s="6" t="str">
        <f t="shared" si="44"/>
        <v/>
      </c>
      <c r="H311" s="6" t="str">
        <f t="shared" si="39"/>
        <v/>
      </c>
      <c r="I311" s="10" t="str">
        <f t="shared" si="40"/>
        <v/>
      </c>
      <c r="J311" s="10"/>
      <c r="K311" s="11" t="str">
        <f t="shared" si="41"/>
        <v/>
      </c>
    </row>
    <row r="312" spans="2:11" x14ac:dyDescent="0.25">
      <c r="B312" s="2" t="str">
        <f t="shared" si="36"/>
        <v/>
      </c>
      <c r="C312" s="3" t="str">
        <f t="shared" si="42"/>
        <v/>
      </c>
      <c r="D312" s="10" t="str">
        <f t="shared" si="43"/>
        <v/>
      </c>
      <c r="E312" s="6" t="str">
        <f t="shared" si="37"/>
        <v/>
      </c>
      <c r="F312" s="6" t="str">
        <f t="shared" si="38"/>
        <v/>
      </c>
      <c r="G312" s="6" t="str">
        <f t="shared" si="44"/>
        <v/>
      </c>
      <c r="H312" s="6" t="str">
        <f t="shared" si="39"/>
        <v/>
      </c>
      <c r="I312" s="10" t="str">
        <f t="shared" si="40"/>
        <v/>
      </c>
      <c r="J312" s="10"/>
      <c r="K312" s="11" t="str">
        <f t="shared" si="41"/>
        <v/>
      </c>
    </row>
    <row r="313" spans="2:11" x14ac:dyDescent="0.25">
      <c r="B313" s="2" t="str">
        <f t="shared" si="36"/>
        <v/>
      </c>
      <c r="C313" s="3" t="str">
        <f t="shared" si="42"/>
        <v/>
      </c>
      <c r="D313" s="10" t="str">
        <f t="shared" si="43"/>
        <v/>
      </c>
      <c r="E313" s="6" t="str">
        <f t="shared" si="37"/>
        <v/>
      </c>
      <c r="F313" s="6" t="str">
        <f t="shared" si="38"/>
        <v/>
      </c>
      <c r="G313" s="6" t="str">
        <f t="shared" si="44"/>
        <v/>
      </c>
      <c r="H313" s="6" t="str">
        <f t="shared" si="39"/>
        <v/>
      </c>
      <c r="I313" s="10" t="str">
        <f t="shared" si="40"/>
        <v/>
      </c>
      <c r="J313" s="10"/>
      <c r="K313" s="11" t="str">
        <f t="shared" si="41"/>
        <v/>
      </c>
    </row>
    <row r="314" spans="2:11" x14ac:dyDescent="0.25">
      <c r="B314" s="2" t="str">
        <f t="shared" si="36"/>
        <v/>
      </c>
      <c r="C314" s="3" t="str">
        <f t="shared" si="42"/>
        <v/>
      </c>
      <c r="D314" s="10" t="str">
        <f t="shared" si="43"/>
        <v/>
      </c>
      <c r="E314" s="6" t="str">
        <f t="shared" si="37"/>
        <v/>
      </c>
      <c r="F314" s="6" t="str">
        <f t="shared" si="38"/>
        <v/>
      </c>
      <c r="G314" s="6" t="str">
        <f t="shared" si="44"/>
        <v/>
      </c>
      <c r="H314" s="6" t="str">
        <f t="shared" si="39"/>
        <v/>
      </c>
      <c r="I314" s="10" t="str">
        <f t="shared" si="40"/>
        <v/>
      </c>
      <c r="J314" s="10"/>
      <c r="K314" s="11" t="str">
        <f t="shared" si="41"/>
        <v/>
      </c>
    </row>
    <row r="315" spans="2:11" x14ac:dyDescent="0.25">
      <c r="B315" s="2" t="str">
        <f t="shared" si="36"/>
        <v/>
      </c>
      <c r="C315" s="3" t="str">
        <f t="shared" si="42"/>
        <v/>
      </c>
      <c r="D315" s="10" t="str">
        <f t="shared" si="43"/>
        <v/>
      </c>
      <c r="E315" s="6" t="str">
        <f t="shared" si="37"/>
        <v/>
      </c>
      <c r="F315" s="6" t="str">
        <f t="shared" si="38"/>
        <v/>
      </c>
      <c r="G315" s="6" t="str">
        <f t="shared" si="44"/>
        <v/>
      </c>
      <c r="H315" s="6" t="str">
        <f t="shared" si="39"/>
        <v/>
      </c>
      <c r="I315" s="10" t="str">
        <f t="shared" si="40"/>
        <v/>
      </c>
      <c r="J315" s="10"/>
      <c r="K315" s="11" t="str">
        <f t="shared" si="41"/>
        <v/>
      </c>
    </row>
    <row r="316" spans="2:11" x14ac:dyDescent="0.25">
      <c r="B316" s="2" t="str">
        <f t="shared" si="36"/>
        <v/>
      </c>
      <c r="C316" s="3" t="str">
        <f t="shared" si="42"/>
        <v/>
      </c>
      <c r="D316" s="10" t="str">
        <f t="shared" si="43"/>
        <v/>
      </c>
      <c r="E316" s="6" t="str">
        <f t="shared" si="37"/>
        <v/>
      </c>
      <c r="F316" s="6" t="str">
        <f t="shared" si="38"/>
        <v/>
      </c>
      <c r="G316" s="6" t="str">
        <f t="shared" si="44"/>
        <v/>
      </c>
      <c r="H316" s="6" t="str">
        <f t="shared" si="39"/>
        <v/>
      </c>
      <c r="I316" s="10" t="str">
        <f t="shared" si="40"/>
        <v/>
      </c>
      <c r="J316" s="10"/>
      <c r="K316" s="11" t="str">
        <f t="shared" si="41"/>
        <v/>
      </c>
    </row>
    <row r="317" spans="2:11" x14ac:dyDescent="0.25">
      <c r="B317" s="2" t="str">
        <f t="shared" si="36"/>
        <v/>
      </c>
      <c r="C317" s="3" t="str">
        <f t="shared" si="42"/>
        <v/>
      </c>
      <c r="D317" s="10" t="str">
        <f t="shared" si="43"/>
        <v/>
      </c>
      <c r="E317" s="6" t="str">
        <f t="shared" si="37"/>
        <v/>
      </c>
      <c r="F317" s="6" t="str">
        <f t="shared" si="38"/>
        <v/>
      </c>
      <c r="G317" s="6" t="str">
        <f t="shared" si="44"/>
        <v/>
      </c>
      <c r="H317" s="6" t="str">
        <f t="shared" si="39"/>
        <v/>
      </c>
      <c r="I317" s="10" t="str">
        <f t="shared" si="40"/>
        <v/>
      </c>
      <c r="J317" s="10"/>
      <c r="K317" s="11" t="str">
        <f t="shared" si="41"/>
        <v/>
      </c>
    </row>
    <row r="318" spans="2:11" x14ac:dyDescent="0.25">
      <c r="B318" s="2" t="str">
        <f t="shared" si="36"/>
        <v/>
      </c>
      <c r="C318" s="3" t="str">
        <f t="shared" si="42"/>
        <v/>
      </c>
      <c r="D318" s="10" t="str">
        <f t="shared" si="43"/>
        <v/>
      </c>
      <c r="E318" s="6" t="str">
        <f t="shared" si="37"/>
        <v/>
      </c>
      <c r="F318" s="6" t="str">
        <f t="shared" si="38"/>
        <v/>
      </c>
      <c r="G318" s="6" t="str">
        <f t="shared" si="44"/>
        <v/>
      </c>
      <c r="H318" s="6" t="str">
        <f t="shared" si="39"/>
        <v/>
      </c>
      <c r="I318" s="10" t="str">
        <f t="shared" si="40"/>
        <v/>
      </c>
      <c r="J318" s="10"/>
      <c r="K318" s="11" t="str">
        <f t="shared" si="41"/>
        <v/>
      </c>
    </row>
    <row r="319" spans="2:11" x14ac:dyDescent="0.25">
      <c r="B319" s="2" t="str">
        <f t="shared" si="36"/>
        <v/>
      </c>
      <c r="C319" s="3" t="str">
        <f t="shared" si="42"/>
        <v/>
      </c>
      <c r="D319" s="10" t="str">
        <f t="shared" si="43"/>
        <v/>
      </c>
      <c r="E319" s="6" t="str">
        <f t="shared" si="37"/>
        <v/>
      </c>
      <c r="F319" s="6" t="str">
        <f t="shared" si="38"/>
        <v/>
      </c>
      <c r="G319" s="6" t="str">
        <f t="shared" si="44"/>
        <v/>
      </c>
      <c r="H319" s="6" t="str">
        <f t="shared" si="39"/>
        <v/>
      </c>
      <c r="I319" s="10" t="str">
        <f t="shared" si="40"/>
        <v/>
      </c>
      <c r="J319" s="10"/>
      <c r="K319" s="11" t="str">
        <f t="shared" si="41"/>
        <v/>
      </c>
    </row>
    <row r="320" spans="2:11" x14ac:dyDescent="0.25">
      <c r="B320" s="2" t="str">
        <f t="shared" si="36"/>
        <v/>
      </c>
      <c r="C320" s="3" t="str">
        <f t="shared" si="42"/>
        <v/>
      </c>
      <c r="D320" s="10" t="str">
        <f t="shared" si="43"/>
        <v/>
      </c>
      <c r="E320" s="6" t="str">
        <f t="shared" si="37"/>
        <v/>
      </c>
      <c r="F320" s="6" t="str">
        <f t="shared" si="38"/>
        <v/>
      </c>
      <c r="G320" s="6" t="str">
        <f t="shared" si="44"/>
        <v/>
      </c>
      <c r="H320" s="6" t="str">
        <f t="shared" si="39"/>
        <v/>
      </c>
      <c r="I320" s="10" t="str">
        <f t="shared" si="40"/>
        <v/>
      </c>
      <c r="J320" s="10"/>
      <c r="K320" s="11" t="str">
        <f t="shared" si="41"/>
        <v/>
      </c>
    </row>
    <row r="321" spans="2:11" x14ac:dyDescent="0.25">
      <c r="B321" s="2" t="str">
        <f t="shared" si="36"/>
        <v/>
      </c>
      <c r="C321" s="3" t="str">
        <f t="shared" si="42"/>
        <v/>
      </c>
      <c r="D321" s="10" t="str">
        <f t="shared" si="43"/>
        <v/>
      </c>
      <c r="E321" s="6" t="str">
        <f t="shared" si="37"/>
        <v/>
      </c>
      <c r="F321" s="6" t="str">
        <f t="shared" si="38"/>
        <v/>
      </c>
      <c r="G321" s="6" t="str">
        <f t="shared" si="44"/>
        <v/>
      </c>
      <c r="H321" s="6" t="str">
        <f t="shared" si="39"/>
        <v/>
      </c>
      <c r="I321" s="10" t="str">
        <f t="shared" si="40"/>
        <v/>
      </c>
      <c r="J321" s="10"/>
      <c r="K321" s="11" t="str">
        <f t="shared" si="41"/>
        <v/>
      </c>
    </row>
    <row r="322" spans="2:11" x14ac:dyDescent="0.25">
      <c r="B322" s="2" t="str">
        <f t="shared" si="36"/>
        <v/>
      </c>
      <c r="C322" s="3" t="str">
        <f t="shared" si="42"/>
        <v/>
      </c>
      <c r="D322" s="10" t="str">
        <f t="shared" si="43"/>
        <v/>
      </c>
      <c r="E322" s="6" t="str">
        <f t="shared" si="37"/>
        <v/>
      </c>
      <c r="F322" s="6" t="str">
        <f t="shared" si="38"/>
        <v/>
      </c>
      <c r="G322" s="6" t="str">
        <f t="shared" si="44"/>
        <v/>
      </c>
      <c r="H322" s="6" t="str">
        <f t="shared" si="39"/>
        <v/>
      </c>
      <c r="I322" s="10" t="str">
        <f t="shared" si="40"/>
        <v/>
      </c>
      <c r="J322" s="10"/>
      <c r="K322" s="11" t="str">
        <f t="shared" si="41"/>
        <v/>
      </c>
    </row>
    <row r="323" spans="2:11" x14ac:dyDescent="0.25">
      <c r="B323" s="2" t="str">
        <f t="shared" si="36"/>
        <v/>
      </c>
      <c r="C323" s="3" t="str">
        <f t="shared" si="42"/>
        <v/>
      </c>
      <c r="D323" s="10" t="str">
        <f t="shared" si="43"/>
        <v/>
      </c>
      <c r="E323" s="6" t="str">
        <f t="shared" si="37"/>
        <v/>
      </c>
      <c r="F323" s="6" t="str">
        <f t="shared" si="38"/>
        <v/>
      </c>
      <c r="G323" s="6" t="str">
        <f t="shared" si="44"/>
        <v/>
      </c>
      <c r="H323" s="6" t="str">
        <f t="shared" si="39"/>
        <v/>
      </c>
      <c r="I323" s="10" t="str">
        <f t="shared" si="40"/>
        <v/>
      </c>
      <c r="J323" s="10"/>
      <c r="K323" s="11" t="str">
        <f t="shared" si="41"/>
        <v/>
      </c>
    </row>
    <row r="324" spans="2:11" x14ac:dyDescent="0.25">
      <c r="B324" s="2" t="str">
        <f t="shared" si="36"/>
        <v/>
      </c>
      <c r="C324" s="3" t="str">
        <f t="shared" si="42"/>
        <v/>
      </c>
      <c r="D324" s="10" t="str">
        <f t="shared" si="43"/>
        <v/>
      </c>
      <c r="E324" s="6" t="str">
        <f t="shared" si="37"/>
        <v/>
      </c>
      <c r="F324" s="6" t="str">
        <f t="shared" si="38"/>
        <v/>
      </c>
      <c r="G324" s="6" t="str">
        <f t="shared" si="44"/>
        <v/>
      </c>
      <c r="H324" s="6" t="str">
        <f t="shared" si="39"/>
        <v/>
      </c>
      <c r="I324" s="10" t="str">
        <f t="shared" si="40"/>
        <v/>
      </c>
      <c r="J324" s="10"/>
      <c r="K324" s="11" t="str">
        <f t="shared" si="41"/>
        <v/>
      </c>
    </row>
    <row r="325" spans="2:11" x14ac:dyDescent="0.25">
      <c r="B325" s="2" t="str">
        <f t="shared" si="36"/>
        <v/>
      </c>
      <c r="C325" s="3" t="str">
        <f t="shared" si="42"/>
        <v/>
      </c>
      <c r="D325" s="10" t="str">
        <f t="shared" si="43"/>
        <v/>
      </c>
      <c r="E325" s="6" t="str">
        <f t="shared" si="37"/>
        <v/>
      </c>
      <c r="F325" s="6" t="str">
        <f t="shared" si="38"/>
        <v/>
      </c>
      <c r="G325" s="6" t="str">
        <f t="shared" si="44"/>
        <v/>
      </c>
      <c r="H325" s="6" t="str">
        <f t="shared" si="39"/>
        <v/>
      </c>
      <c r="I325" s="10" t="str">
        <f t="shared" si="40"/>
        <v/>
      </c>
      <c r="J325" s="10"/>
      <c r="K325" s="11" t="str">
        <f t="shared" si="41"/>
        <v/>
      </c>
    </row>
    <row r="326" spans="2:11" x14ac:dyDescent="0.25">
      <c r="B326" s="2" t="str">
        <f t="shared" si="36"/>
        <v/>
      </c>
      <c r="C326" s="3" t="str">
        <f t="shared" si="42"/>
        <v/>
      </c>
      <c r="D326" s="10" t="str">
        <f t="shared" si="43"/>
        <v/>
      </c>
      <c r="E326" s="6" t="str">
        <f t="shared" si="37"/>
        <v/>
      </c>
      <c r="F326" s="6" t="str">
        <f t="shared" si="38"/>
        <v/>
      </c>
      <c r="G326" s="6" t="str">
        <f t="shared" si="44"/>
        <v/>
      </c>
      <c r="H326" s="6" t="str">
        <f t="shared" si="39"/>
        <v/>
      </c>
      <c r="I326" s="10" t="str">
        <f t="shared" si="40"/>
        <v/>
      </c>
      <c r="J326" s="10"/>
      <c r="K326" s="11" t="str">
        <f t="shared" si="41"/>
        <v/>
      </c>
    </row>
    <row r="327" spans="2:11" x14ac:dyDescent="0.25">
      <c r="B327" s="2" t="str">
        <f t="shared" si="36"/>
        <v/>
      </c>
      <c r="C327" s="3" t="str">
        <f t="shared" si="42"/>
        <v/>
      </c>
      <c r="D327" s="10" t="str">
        <f t="shared" si="43"/>
        <v/>
      </c>
      <c r="E327" s="6" t="str">
        <f t="shared" si="37"/>
        <v/>
      </c>
      <c r="F327" s="6" t="str">
        <f t="shared" si="38"/>
        <v/>
      </c>
      <c r="G327" s="6" t="str">
        <f t="shared" si="44"/>
        <v/>
      </c>
      <c r="H327" s="6" t="str">
        <f t="shared" si="39"/>
        <v/>
      </c>
      <c r="I327" s="10" t="str">
        <f t="shared" si="40"/>
        <v/>
      </c>
      <c r="J327" s="10"/>
      <c r="K327" s="11" t="str">
        <f t="shared" si="41"/>
        <v/>
      </c>
    </row>
    <row r="328" spans="2:11" x14ac:dyDescent="0.25">
      <c r="B328" s="2" t="str">
        <f t="shared" si="36"/>
        <v/>
      </c>
      <c r="C328" s="3" t="str">
        <f t="shared" si="42"/>
        <v/>
      </c>
      <c r="D328" s="10" t="str">
        <f t="shared" si="43"/>
        <v/>
      </c>
      <c r="E328" s="6" t="str">
        <f t="shared" si="37"/>
        <v/>
      </c>
      <c r="F328" s="6" t="str">
        <f t="shared" si="38"/>
        <v/>
      </c>
      <c r="G328" s="6" t="str">
        <f t="shared" si="44"/>
        <v/>
      </c>
      <c r="H328" s="6" t="str">
        <f t="shared" si="39"/>
        <v/>
      </c>
      <c r="I328" s="10" t="str">
        <f t="shared" si="40"/>
        <v/>
      </c>
      <c r="J328" s="10"/>
      <c r="K328" s="11" t="str">
        <f t="shared" si="41"/>
        <v/>
      </c>
    </row>
    <row r="329" spans="2:11" x14ac:dyDescent="0.25">
      <c r="B329" s="2" t="str">
        <f t="shared" si="36"/>
        <v/>
      </c>
      <c r="C329" s="3" t="str">
        <f t="shared" si="42"/>
        <v/>
      </c>
      <c r="D329" s="10" t="str">
        <f t="shared" si="43"/>
        <v/>
      </c>
      <c r="E329" s="6" t="str">
        <f t="shared" si="37"/>
        <v/>
      </c>
      <c r="F329" s="6" t="str">
        <f t="shared" si="38"/>
        <v/>
      </c>
      <c r="G329" s="6" t="str">
        <f t="shared" si="44"/>
        <v/>
      </c>
      <c r="H329" s="6" t="str">
        <f t="shared" si="39"/>
        <v/>
      </c>
      <c r="I329" s="10" t="str">
        <f t="shared" si="40"/>
        <v/>
      </c>
      <c r="J329" s="10"/>
      <c r="K329" s="11" t="str">
        <f t="shared" si="41"/>
        <v/>
      </c>
    </row>
    <row r="330" spans="2:11" x14ac:dyDescent="0.25">
      <c r="B330" s="2" t="str">
        <f t="shared" si="36"/>
        <v/>
      </c>
      <c r="C330" s="3" t="str">
        <f t="shared" si="42"/>
        <v/>
      </c>
      <c r="D330" s="10" t="str">
        <f t="shared" si="43"/>
        <v/>
      </c>
      <c r="E330" s="6" t="str">
        <f t="shared" si="37"/>
        <v/>
      </c>
      <c r="F330" s="6" t="str">
        <f t="shared" si="38"/>
        <v/>
      </c>
      <c r="G330" s="6" t="str">
        <f t="shared" si="44"/>
        <v/>
      </c>
      <c r="H330" s="6" t="str">
        <f t="shared" si="39"/>
        <v/>
      </c>
      <c r="I330" s="10" t="str">
        <f t="shared" si="40"/>
        <v/>
      </c>
      <c r="J330" s="10"/>
      <c r="K330" s="11" t="str">
        <f t="shared" si="41"/>
        <v/>
      </c>
    </row>
    <row r="331" spans="2:11" x14ac:dyDescent="0.25">
      <c r="B331" s="2" t="str">
        <f t="shared" si="36"/>
        <v/>
      </c>
      <c r="C331" s="3" t="str">
        <f t="shared" si="42"/>
        <v/>
      </c>
      <c r="D331" s="10" t="str">
        <f t="shared" si="43"/>
        <v/>
      </c>
      <c r="E331" s="6" t="str">
        <f t="shared" si="37"/>
        <v/>
      </c>
      <c r="F331" s="6" t="str">
        <f t="shared" si="38"/>
        <v/>
      </c>
      <c r="G331" s="6" t="str">
        <f t="shared" si="44"/>
        <v/>
      </c>
      <c r="H331" s="6" t="str">
        <f t="shared" si="39"/>
        <v/>
      </c>
      <c r="I331" s="10" t="str">
        <f t="shared" si="40"/>
        <v/>
      </c>
      <c r="J331" s="10"/>
      <c r="K331" s="11" t="str">
        <f t="shared" si="41"/>
        <v/>
      </c>
    </row>
    <row r="332" spans="2:11" x14ac:dyDescent="0.25">
      <c r="B332" s="2" t="str">
        <f t="shared" si="36"/>
        <v/>
      </c>
      <c r="C332" s="3" t="str">
        <f t="shared" si="42"/>
        <v/>
      </c>
      <c r="D332" s="10" t="str">
        <f t="shared" si="43"/>
        <v/>
      </c>
      <c r="E332" s="6" t="str">
        <f t="shared" si="37"/>
        <v/>
      </c>
      <c r="F332" s="6" t="str">
        <f t="shared" si="38"/>
        <v/>
      </c>
      <c r="G332" s="6" t="str">
        <f t="shared" si="44"/>
        <v/>
      </c>
      <c r="H332" s="6" t="str">
        <f t="shared" si="39"/>
        <v/>
      </c>
      <c r="I332" s="10" t="str">
        <f t="shared" si="40"/>
        <v/>
      </c>
      <c r="J332" s="10"/>
      <c r="K332" s="11" t="str">
        <f t="shared" si="41"/>
        <v/>
      </c>
    </row>
    <row r="333" spans="2:11" x14ac:dyDescent="0.25">
      <c r="B333" s="2" t="str">
        <f t="shared" si="36"/>
        <v/>
      </c>
      <c r="C333" s="3" t="str">
        <f t="shared" si="42"/>
        <v/>
      </c>
      <c r="D333" s="10" t="str">
        <f t="shared" si="43"/>
        <v/>
      </c>
      <c r="E333" s="6" t="str">
        <f t="shared" si="37"/>
        <v/>
      </c>
      <c r="F333" s="6" t="str">
        <f t="shared" si="38"/>
        <v/>
      </c>
      <c r="G333" s="6" t="str">
        <f t="shared" si="44"/>
        <v/>
      </c>
      <c r="H333" s="6" t="str">
        <f t="shared" si="39"/>
        <v/>
      </c>
      <c r="I333" s="10" t="str">
        <f t="shared" si="40"/>
        <v/>
      </c>
      <c r="J333" s="10"/>
      <c r="K333" s="11" t="str">
        <f t="shared" si="41"/>
        <v/>
      </c>
    </row>
    <row r="334" spans="2:11" x14ac:dyDescent="0.25">
      <c r="B334" s="2" t="str">
        <f t="shared" si="36"/>
        <v/>
      </c>
      <c r="C334" s="3" t="str">
        <f t="shared" si="42"/>
        <v/>
      </c>
      <c r="D334" s="10" t="str">
        <f t="shared" si="43"/>
        <v/>
      </c>
      <c r="E334" s="6" t="str">
        <f t="shared" si="37"/>
        <v/>
      </c>
      <c r="F334" s="6" t="str">
        <f t="shared" si="38"/>
        <v/>
      </c>
      <c r="G334" s="6" t="str">
        <f t="shared" si="44"/>
        <v/>
      </c>
      <c r="H334" s="6" t="str">
        <f t="shared" si="39"/>
        <v/>
      </c>
      <c r="I334" s="10" t="str">
        <f t="shared" si="40"/>
        <v/>
      </c>
      <c r="J334" s="10"/>
      <c r="K334" s="11" t="str">
        <f t="shared" si="41"/>
        <v/>
      </c>
    </row>
    <row r="335" spans="2:11" x14ac:dyDescent="0.25">
      <c r="B335" s="2" t="str">
        <f t="shared" si="36"/>
        <v/>
      </c>
      <c r="C335" s="3" t="str">
        <f t="shared" si="42"/>
        <v/>
      </c>
      <c r="D335" s="10" t="str">
        <f t="shared" si="43"/>
        <v/>
      </c>
      <c r="E335" s="6" t="str">
        <f t="shared" si="37"/>
        <v/>
      </c>
      <c r="F335" s="6" t="str">
        <f t="shared" si="38"/>
        <v/>
      </c>
      <c r="G335" s="6" t="str">
        <f t="shared" si="44"/>
        <v/>
      </c>
      <c r="H335" s="6" t="str">
        <f t="shared" si="39"/>
        <v/>
      </c>
      <c r="I335" s="10" t="str">
        <f t="shared" si="40"/>
        <v/>
      </c>
      <c r="J335" s="10"/>
      <c r="K335" s="11" t="str">
        <f t="shared" si="41"/>
        <v/>
      </c>
    </row>
    <row r="336" spans="2:11" x14ac:dyDescent="0.25">
      <c r="B336" s="2" t="str">
        <f t="shared" si="36"/>
        <v/>
      </c>
      <c r="C336" s="3" t="str">
        <f t="shared" si="42"/>
        <v/>
      </c>
      <c r="D336" s="10" t="str">
        <f t="shared" si="43"/>
        <v/>
      </c>
      <c r="E336" s="6" t="str">
        <f t="shared" si="37"/>
        <v/>
      </c>
      <c r="F336" s="6" t="str">
        <f t="shared" si="38"/>
        <v/>
      </c>
      <c r="G336" s="6" t="str">
        <f t="shared" si="44"/>
        <v/>
      </c>
      <c r="H336" s="6" t="str">
        <f t="shared" si="39"/>
        <v/>
      </c>
      <c r="I336" s="10" t="str">
        <f t="shared" si="40"/>
        <v/>
      </c>
      <c r="J336" s="10"/>
      <c r="K336" s="11" t="str">
        <f t="shared" si="41"/>
        <v/>
      </c>
    </row>
    <row r="337" spans="2:11" x14ac:dyDescent="0.25">
      <c r="B337" s="2" t="str">
        <f t="shared" si="36"/>
        <v/>
      </c>
      <c r="C337" s="3" t="str">
        <f t="shared" si="42"/>
        <v/>
      </c>
      <c r="D337" s="10" t="str">
        <f t="shared" si="43"/>
        <v/>
      </c>
      <c r="E337" s="6" t="str">
        <f t="shared" si="37"/>
        <v/>
      </c>
      <c r="F337" s="6" t="str">
        <f t="shared" si="38"/>
        <v/>
      </c>
      <c r="G337" s="6" t="str">
        <f t="shared" si="44"/>
        <v/>
      </c>
      <c r="H337" s="6" t="str">
        <f t="shared" si="39"/>
        <v/>
      </c>
      <c r="I337" s="10" t="str">
        <f t="shared" si="40"/>
        <v/>
      </c>
      <c r="J337" s="10"/>
      <c r="K337" s="11" t="str">
        <f t="shared" si="41"/>
        <v/>
      </c>
    </row>
    <row r="338" spans="2:11" x14ac:dyDescent="0.25">
      <c r="B338" s="2" t="str">
        <f t="shared" si="36"/>
        <v/>
      </c>
      <c r="C338" s="3" t="str">
        <f t="shared" si="42"/>
        <v/>
      </c>
      <c r="D338" s="10" t="str">
        <f t="shared" si="43"/>
        <v/>
      </c>
      <c r="E338" s="6" t="str">
        <f t="shared" si="37"/>
        <v/>
      </c>
      <c r="F338" s="6" t="str">
        <f t="shared" si="38"/>
        <v/>
      </c>
      <c r="G338" s="6" t="str">
        <f t="shared" si="44"/>
        <v/>
      </c>
      <c r="H338" s="6" t="str">
        <f t="shared" si="39"/>
        <v/>
      </c>
      <c r="I338" s="10" t="str">
        <f t="shared" si="40"/>
        <v/>
      </c>
      <c r="J338" s="10"/>
      <c r="K338" s="11" t="str">
        <f t="shared" si="41"/>
        <v/>
      </c>
    </row>
    <row r="339" spans="2:11" x14ac:dyDescent="0.25">
      <c r="B339" s="2" t="str">
        <f t="shared" si="36"/>
        <v/>
      </c>
      <c r="C339" s="3" t="str">
        <f t="shared" si="42"/>
        <v/>
      </c>
      <c r="D339" s="10" t="str">
        <f t="shared" si="43"/>
        <v/>
      </c>
      <c r="E339" s="6" t="str">
        <f t="shared" si="37"/>
        <v/>
      </c>
      <c r="F339" s="6" t="str">
        <f t="shared" si="38"/>
        <v/>
      </c>
      <c r="G339" s="6" t="str">
        <f t="shared" si="44"/>
        <v/>
      </c>
      <c r="H339" s="6" t="str">
        <f t="shared" si="39"/>
        <v/>
      </c>
      <c r="I339" s="10" t="str">
        <f t="shared" si="40"/>
        <v/>
      </c>
      <c r="J339" s="10"/>
      <c r="K339" s="11" t="str">
        <f t="shared" si="41"/>
        <v/>
      </c>
    </row>
    <row r="340" spans="2:11" x14ac:dyDescent="0.25">
      <c r="B340" s="2" t="str">
        <f t="shared" si="36"/>
        <v/>
      </c>
      <c r="C340" s="3" t="str">
        <f t="shared" si="42"/>
        <v/>
      </c>
      <c r="D340" s="10" t="str">
        <f t="shared" si="43"/>
        <v/>
      </c>
      <c r="E340" s="6" t="str">
        <f t="shared" si="37"/>
        <v/>
      </c>
      <c r="F340" s="6" t="str">
        <f t="shared" si="38"/>
        <v/>
      </c>
      <c r="G340" s="6" t="str">
        <f t="shared" si="44"/>
        <v/>
      </c>
      <c r="H340" s="6" t="str">
        <f t="shared" si="39"/>
        <v/>
      </c>
      <c r="I340" s="10" t="str">
        <f t="shared" si="40"/>
        <v/>
      </c>
      <c r="J340" s="10"/>
      <c r="K340" s="11" t="str">
        <f t="shared" si="41"/>
        <v/>
      </c>
    </row>
    <row r="341" spans="2:11" x14ac:dyDescent="0.25">
      <c r="B341" s="2" t="str">
        <f t="shared" si="36"/>
        <v/>
      </c>
      <c r="C341" s="3" t="str">
        <f t="shared" si="42"/>
        <v/>
      </c>
      <c r="D341" s="10" t="str">
        <f t="shared" si="43"/>
        <v/>
      </c>
      <c r="E341" s="6" t="str">
        <f t="shared" si="37"/>
        <v/>
      </c>
      <c r="F341" s="6" t="str">
        <f t="shared" si="38"/>
        <v/>
      </c>
      <c r="G341" s="6" t="str">
        <f t="shared" si="44"/>
        <v/>
      </c>
      <c r="H341" s="6" t="str">
        <f t="shared" si="39"/>
        <v/>
      </c>
      <c r="I341" s="10" t="str">
        <f t="shared" si="40"/>
        <v/>
      </c>
      <c r="J341" s="10"/>
      <c r="K341" s="11" t="str">
        <f t="shared" si="41"/>
        <v/>
      </c>
    </row>
    <row r="342" spans="2:11" x14ac:dyDescent="0.25">
      <c r="B342" s="2" t="str">
        <f t="shared" ref="B342:B381" si="45">IF($C342&lt;&gt;"",EOMONTH(LoanClosingDate,$C342),"")</f>
        <v/>
      </c>
      <c r="C342" s="3" t="str">
        <f t="shared" si="42"/>
        <v/>
      </c>
      <c r="D342" s="10" t="str">
        <f t="shared" si="43"/>
        <v/>
      </c>
      <c r="E342" s="6" t="str">
        <f t="shared" ref="E342:E381" si="46">IF($C342&lt;&gt;"",IF($C342=LoanTerm,$G341,IF($C342&gt;PandIDeferral,ROUND(PPMT(0,1,EffectiveAmortizationTerm,-SBBPrincipal),5),0)),"")</f>
        <v/>
      </c>
      <c r="F342" s="6" t="str">
        <f t="shared" ref="F342:F381" si="47">IF($C342&lt;&gt;"",ROUND(IF($C342&gt;FHLBInterestDeferral,$D342*((TotalRate/100)/12),IF($C342&gt;PandIDeferral,$D342*((MemberRateYr2/100)/12),0)),4),"")</f>
        <v/>
      </c>
      <c r="G342" s="6" t="str">
        <f t="shared" si="44"/>
        <v/>
      </c>
      <c r="H342" s="6" t="str">
        <f t="shared" ref="H342:H381" si="48">IF($C342&lt;&gt;"",$E342+$F342,"")</f>
        <v/>
      </c>
      <c r="I342" s="10" t="str">
        <f t="shared" ref="I342:I381" si="49">IF($C342&lt;&gt;"",IF(OR(MOD($C342,12)=0,$C342=LoanTerm),$K342,0),"")</f>
        <v/>
      </c>
      <c r="J342" s="10"/>
      <c r="K342" s="11" t="str">
        <f t="shared" ref="K342:K381" si="50">IF($C342&lt;&gt;"",IF(IFERROR(MOD($C341,12),0)=0,$H342,$K341+$H342),"")</f>
        <v/>
      </c>
    </row>
    <row r="343" spans="2:11" x14ac:dyDescent="0.25">
      <c r="B343" s="2" t="str">
        <f t="shared" si="45"/>
        <v/>
      </c>
      <c r="C343" s="3" t="str">
        <f t="shared" ref="C343:C381" si="51">IF($C342&gt;=LoanTerm,"",$C342+1)</f>
        <v/>
      </c>
      <c r="D343" s="10" t="str">
        <f t="shared" ref="D343:D381" si="52">IF($C343&lt;&gt;"",$G342,"")</f>
        <v/>
      </c>
      <c r="E343" s="6" t="str">
        <f t="shared" si="46"/>
        <v/>
      </c>
      <c r="F343" s="6" t="str">
        <f t="shared" si="47"/>
        <v/>
      </c>
      <c r="G343" s="6" t="str">
        <f t="shared" ref="G343:G381" si="53">IF($C343&lt;&gt;"",ROUND($D343-$E343,4),"")</f>
        <v/>
      </c>
      <c r="H343" s="6" t="str">
        <f t="shared" si="48"/>
        <v/>
      </c>
      <c r="I343" s="10" t="str">
        <f t="shared" si="49"/>
        <v/>
      </c>
      <c r="J343" s="10"/>
      <c r="K343" s="11" t="str">
        <f t="shared" si="50"/>
        <v/>
      </c>
    </row>
    <row r="344" spans="2:11" x14ac:dyDescent="0.25">
      <c r="B344" s="2" t="str">
        <f t="shared" si="45"/>
        <v/>
      </c>
      <c r="C344" s="3" t="str">
        <f t="shared" si="51"/>
        <v/>
      </c>
      <c r="D344" s="10" t="str">
        <f t="shared" si="52"/>
        <v/>
      </c>
      <c r="E344" s="6" t="str">
        <f t="shared" si="46"/>
        <v/>
      </c>
      <c r="F344" s="6" t="str">
        <f t="shared" si="47"/>
        <v/>
      </c>
      <c r="G344" s="6" t="str">
        <f t="shared" si="53"/>
        <v/>
      </c>
      <c r="H344" s="6" t="str">
        <f t="shared" si="48"/>
        <v/>
      </c>
      <c r="I344" s="10" t="str">
        <f t="shared" si="49"/>
        <v/>
      </c>
      <c r="J344" s="10"/>
      <c r="K344" s="11" t="str">
        <f t="shared" si="50"/>
        <v/>
      </c>
    </row>
    <row r="345" spans="2:11" x14ac:dyDescent="0.25">
      <c r="B345" s="2" t="str">
        <f t="shared" si="45"/>
        <v/>
      </c>
      <c r="C345" s="3" t="str">
        <f t="shared" si="51"/>
        <v/>
      </c>
      <c r="D345" s="10" t="str">
        <f t="shared" si="52"/>
        <v/>
      </c>
      <c r="E345" s="6" t="str">
        <f t="shared" si="46"/>
        <v/>
      </c>
      <c r="F345" s="6" t="str">
        <f t="shared" si="47"/>
        <v/>
      </c>
      <c r="G345" s="6" t="str">
        <f t="shared" si="53"/>
        <v/>
      </c>
      <c r="H345" s="6" t="str">
        <f t="shared" si="48"/>
        <v/>
      </c>
      <c r="I345" s="10" t="str">
        <f t="shared" si="49"/>
        <v/>
      </c>
      <c r="J345" s="10"/>
      <c r="K345" s="11" t="str">
        <f t="shared" si="50"/>
        <v/>
      </c>
    </row>
    <row r="346" spans="2:11" x14ac:dyDescent="0.25">
      <c r="B346" s="2" t="str">
        <f t="shared" si="45"/>
        <v/>
      </c>
      <c r="C346" s="3" t="str">
        <f t="shared" si="51"/>
        <v/>
      </c>
      <c r="D346" s="10" t="str">
        <f t="shared" si="52"/>
        <v/>
      </c>
      <c r="E346" s="6" t="str">
        <f t="shared" si="46"/>
        <v/>
      </c>
      <c r="F346" s="6" t="str">
        <f t="shared" si="47"/>
        <v/>
      </c>
      <c r="G346" s="6" t="str">
        <f t="shared" si="53"/>
        <v/>
      </c>
      <c r="H346" s="6" t="str">
        <f t="shared" si="48"/>
        <v/>
      </c>
      <c r="I346" s="10" t="str">
        <f t="shared" si="49"/>
        <v/>
      </c>
      <c r="J346" s="10"/>
      <c r="K346" s="11" t="str">
        <f t="shared" si="50"/>
        <v/>
      </c>
    </row>
    <row r="347" spans="2:11" x14ac:dyDescent="0.25">
      <c r="B347" s="2" t="str">
        <f t="shared" si="45"/>
        <v/>
      </c>
      <c r="C347" s="3" t="str">
        <f t="shared" si="51"/>
        <v/>
      </c>
      <c r="D347" s="10" t="str">
        <f t="shared" si="52"/>
        <v/>
      </c>
      <c r="E347" s="6" t="str">
        <f t="shared" si="46"/>
        <v/>
      </c>
      <c r="F347" s="6" t="str">
        <f t="shared" si="47"/>
        <v/>
      </c>
      <c r="G347" s="6" t="str">
        <f t="shared" si="53"/>
        <v/>
      </c>
      <c r="H347" s="6" t="str">
        <f t="shared" si="48"/>
        <v/>
      </c>
      <c r="I347" s="10" t="str">
        <f t="shared" si="49"/>
        <v/>
      </c>
      <c r="J347" s="10"/>
      <c r="K347" s="11" t="str">
        <f t="shared" si="50"/>
        <v/>
      </c>
    </row>
    <row r="348" spans="2:11" x14ac:dyDescent="0.25">
      <c r="B348" s="2" t="str">
        <f t="shared" si="45"/>
        <v/>
      </c>
      <c r="C348" s="3" t="str">
        <f t="shared" si="51"/>
        <v/>
      </c>
      <c r="D348" s="10" t="str">
        <f t="shared" si="52"/>
        <v/>
      </c>
      <c r="E348" s="6" t="str">
        <f t="shared" si="46"/>
        <v/>
      </c>
      <c r="F348" s="6" t="str">
        <f t="shared" si="47"/>
        <v/>
      </c>
      <c r="G348" s="6" t="str">
        <f t="shared" si="53"/>
        <v/>
      </c>
      <c r="H348" s="6" t="str">
        <f t="shared" si="48"/>
        <v/>
      </c>
      <c r="I348" s="10" t="str">
        <f t="shared" si="49"/>
        <v/>
      </c>
      <c r="J348" s="10"/>
      <c r="K348" s="11" t="str">
        <f t="shared" si="50"/>
        <v/>
      </c>
    </row>
    <row r="349" spans="2:11" x14ac:dyDescent="0.25">
      <c r="B349" s="2" t="str">
        <f t="shared" si="45"/>
        <v/>
      </c>
      <c r="C349" s="3" t="str">
        <f t="shared" si="51"/>
        <v/>
      </c>
      <c r="D349" s="10" t="str">
        <f t="shared" si="52"/>
        <v/>
      </c>
      <c r="E349" s="6" t="str">
        <f t="shared" si="46"/>
        <v/>
      </c>
      <c r="F349" s="6" t="str">
        <f t="shared" si="47"/>
        <v/>
      </c>
      <c r="G349" s="6" t="str">
        <f t="shared" si="53"/>
        <v/>
      </c>
      <c r="H349" s="6" t="str">
        <f t="shared" si="48"/>
        <v/>
      </c>
      <c r="I349" s="10" t="str">
        <f t="shared" si="49"/>
        <v/>
      </c>
      <c r="J349" s="10"/>
      <c r="K349" s="11" t="str">
        <f t="shared" si="50"/>
        <v/>
      </c>
    </row>
    <row r="350" spans="2:11" x14ac:dyDescent="0.25">
      <c r="B350" s="2" t="str">
        <f t="shared" si="45"/>
        <v/>
      </c>
      <c r="C350" s="3" t="str">
        <f t="shared" si="51"/>
        <v/>
      </c>
      <c r="D350" s="10" t="str">
        <f t="shared" si="52"/>
        <v/>
      </c>
      <c r="E350" s="6" t="str">
        <f t="shared" si="46"/>
        <v/>
      </c>
      <c r="F350" s="6" t="str">
        <f t="shared" si="47"/>
        <v/>
      </c>
      <c r="G350" s="6" t="str">
        <f t="shared" si="53"/>
        <v/>
      </c>
      <c r="H350" s="6" t="str">
        <f t="shared" si="48"/>
        <v/>
      </c>
      <c r="I350" s="10" t="str">
        <f t="shared" si="49"/>
        <v/>
      </c>
      <c r="J350" s="10"/>
      <c r="K350" s="11" t="str">
        <f t="shared" si="50"/>
        <v/>
      </c>
    </row>
    <row r="351" spans="2:11" x14ac:dyDescent="0.25">
      <c r="B351" s="2" t="str">
        <f t="shared" si="45"/>
        <v/>
      </c>
      <c r="C351" s="3" t="str">
        <f t="shared" si="51"/>
        <v/>
      </c>
      <c r="D351" s="10" t="str">
        <f t="shared" si="52"/>
        <v/>
      </c>
      <c r="E351" s="6" t="str">
        <f t="shared" si="46"/>
        <v/>
      </c>
      <c r="F351" s="6" t="str">
        <f t="shared" si="47"/>
        <v/>
      </c>
      <c r="G351" s="6" t="str">
        <f t="shared" si="53"/>
        <v/>
      </c>
      <c r="H351" s="6" t="str">
        <f t="shared" si="48"/>
        <v/>
      </c>
      <c r="I351" s="10" t="str">
        <f t="shared" si="49"/>
        <v/>
      </c>
      <c r="J351" s="10"/>
      <c r="K351" s="11" t="str">
        <f t="shared" si="50"/>
        <v/>
      </c>
    </row>
    <row r="352" spans="2:11" x14ac:dyDescent="0.25">
      <c r="B352" s="2" t="str">
        <f t="shared" si="45"/>
        <v/>
      </c>
      <c r="C352" s="3" t="str">
        <f t="shared" si="51"/>
        <v/>
      </c>
      <c r="D352" s="10" t="str">
        <f t="shared" si="52"/>
        <v/>
      </c>
      <c r="E352" s="6" t="str">
        <f t="shared" si="46"/>
        <v/>
      </c>
      <c r="F352" s="6" t="str">
        <f t="shared" si="47"/>
        <v/>
      </c>
      <c r="G352" s="6" t="str">
        <f t="shared" si="53"/>
        <v/>
      </c>
      <c r="H352" s="6" t="str">
        <f t="shared" si="48"/>
        <v/>
      </c>
      <c r="I352" s="10" t="str">
        <f t="shared" si="49"/>
        <v/>
      </c>
      <c r="J352" s="10"/>
      <c r="K352" s="11" t="str">
        <f t="shared" si="50"/>
        <v/>
      </c>
    </row>
    <row r="353" spans="2:11" x14ac:dyDescent="0.25">
      <c r="B353" s="2" t="str">
        <f t="shared" si="45"/>
        <v/>
      </c>
      <c r="C353" s="3" t="str">
        <f t="shared" si="51"/>
        <v/>
      </c>
      <c r="D353" s="10" t="str">
        <f t="shared" si="52"/>
        <v/>
      </c>
      <c r="E353" s="6" t="str">
        <f t="shared" si="46"/>
        <v/>
      </c>
      <c r="F353" s="6" t="str">
        <f t="shared" si="47"/>
        <v/>
      </c>
      <c r="G353" s="6" t="str">
        <f t="shared" si="53"/>
        <v/>
      </c>
      <c r="H353" s="6" t="str">
        <f t="shared" si="48"/>
        <v/>
      </c>
      <c r="I353" s="10" t="str">
        <f t="shared" si="49"/>
        <v/>
      </c>
      <c r="J353" s="10"/>
      <c r="K353" s="11" t="str">
        <f t="shared" si="50"/>
        <v/>
      </c>
    </row>
    <row r="354" spans="2:11" x14ac:dyDescent="0.25">
      <c r="B354" s="2" t="str">
        <f t="shared" si="45"/>
        <v/>
      </c>
      <c r="C354" s="3" t="str">
        <f t="shared" si="51"/>
        <v/>
      </c>
      <c r="D354" s="10" t="str">
        <f t="shared" si="52"/>
        <v/>
      </c>
      <c r="E354" s="6" t="str">
        <f t="shared" si="46"/>
        <v/>
      </c>
      <c r="F354" s="6" t="str">
        <f t="shared" si="47"/>
        <v/>
      </c>
      <c r="G354" s="6" t="str">
        <f t="shared" si="53"/>
        <v/>
      </c>
      <c r="H354" s="6" t="str">
        <f t="shared" si="48"/>
        <v/>
      </c>
      <c r="I354" s="10" t="str">
        <f t="shared" si="49"/>
        <v/>
      </c>
      <c r="J354" s="10"/>
      <c r="K354" s="11" t="str">
        <f t="shared" si="50"/>
        <v/>
      </c>
    </row>
    <row r="355" spans="2:11" x14ac:dyDescent="0.25">
      <c r="B355" s="2" t="str">
        <f t="shared" si="45"/>
        <v/>
      </c>
      <c r="C355" s="3" t="str">
        <f t="shared" si="51"/>
        <v/>
      </c>
      <c r="D355" s="10" t="str">
        <f t="shared" si="52"/>
        <v/>
      </c>
      <c r="E355" s="6" t="str">
        <f t="shared" si="46"/>
        <v/>
      </c>
      <c r="F355" s="6" t="str">
        <f t="shared" si="47"/>
        <v/>
      </c>
      <c r="G355" s="6" t="str">
        <f t="shared" si="53"/>
        <v/>
      </c>
      <c r="H355" s="6" t="str">
        <f t="shared" si="48"/>
        <v/>
      </c>
      <c r="I355" s="10" t="str">
        <f t="shared" si="49"/>
        <v/>
      </c>
      <c r="J355" s="10"/>
      <c r="K355" s="11" t="str">
        <f t="shared" si="50"/>
        <v/>
      </c>
    </row>
    <row r="356" spans="2:11" x14ac:dyDescent="0.25">
      <c r="B356" s="2" t="str">
        <f t="shared" si="45"/>
        <v/>
      </c>
      <c r="C356" s="3" t="str">
        <f t="shared" si="51"/>
        <v/>
      </c>
      <c r="D356" s="10" t="str">
        <f t="shared" si="52"/>
        <v/>
      </c>
      <c r="E356" s="6" t="str">
        <f t="shared" si="46"/>
        <v/>
      </c>
      <c r="F356" s="6" t="str">
        <f t="shared" si="47"/>
        <v/>
      </c>
      <c r="G356" s="6" t="str">
        <f t="shared" si="53"/>
        <v/>
      </c>
      <c r="H356" s="6" t="str">
        <f t="shared" si="48"/>
        <v/>
      </c>
      <c r="I356" s="10" t="str">
        <f t="shared" si="49"/>
        <v/>
      </c>
      <c r="J356" s="10"/>
      <c r="K356" s="11" t="str">
        <f t="shared" si="50"/>
        <v/>
      </c>
    </row>
    <row r="357" spans="2:11" x14ac:dyDescent="0.25">
      <c r="B357" s="2" t="str">
        <f t="shared" si="45"/>
        <v/>
      </c>
      <c r="C357" s="3" t="str">
        <f t="shared" si="51"/>
        <v/>
      </c>
      <c r="D357" s="10" t="str">
        <f t="shared" si="52"/>
        <v/>
      </c>
      <c r="E357" s="6" t="str">
        <f t="shared" si="46"/>
        <v/>
      </c>
      <c r="F357" s="6" t="str">
        <f t="shared" si="47"/>
        <v/>
      </c>
      <c r="G357" s="6" t="str">
        <f t="shared" si="53"/>
        <v/>
      </c>
      <c r="H357" s="6" t="str">
        <f t="shared" si="48"/>
        <v/>
      </c>
      <c r="I357" s="10" t="str">
        <f t="shared" si="49"/>
        <v/>
      </c>
      <c r="J357" s="10"/>
      <c r="K357" s="11" t="str">
        <f t="shared" si="50"/>
        <v/>
      </c>
    </row>
    <row r="358" spans="2:11" x14ac:dyDescent="0.25">
      <c r="B358" s="2" t="str">
        <f t="shared" si="45"/>
        <v/>
      </c>
      <c r="C358" s="3" t="str">
        <f t="shared" si="51"/>
        <v/>
      </c>
      <c r="D358" s="10" t="str">
        <f t="shared" si="52"/>
        <v/>
      </c>
      <c r="E358" s="6" t="str">
        <f t="shared" si="46"/>
        <v/>
      </c>
      <c r="F358" s="6" t="str">
        <f t="shared" si="47"/>
        <v/>
      </c>
      <c r="G358" s="6" t="str">
        <f t="shared" si="53"/>
        <v/>
      </c>
      <c r="H358" s="6" t="str">
        <f t="shared" si="48"/>
        <v/>
      </c>
      <c r="I358" s="10" t="str">
        <f t="shared" si="49"/>
        <v/>
      </c>
      <c r="J358" s="10"/>
      <c r="K358" s="11" t="str">
        <f t="shared" si="50"/>
        <v/>
      </c>
    </row>
    <row r="359" spans="2:11" x14ac:dyDescent="0.25">
      <c r="B359" s="2" t="str">
        <f t="shared" si="45"/>
        <v/>
      </c>
      <c r="C359" s="3" t="str">
        <f t="shared" si="51"/>
        <v/>
      </c>
      <c r="D359" s="10" t="str">
        <f t="shared" si="52"/>
        <v/>
      </c>
      <c r="E359" s="6" t="str">
        <f t="shared" si="46"/>
        <v/>
      </c>
      <c r="F359" s="6" t="str">
        <f t="shared" si="47"/>
        <v/>
      </c>
      <c r="G359" s="6" t="str">
        <f t="shared" si="53"/>
        <v/>
      </c>
      <c r="H359" s="6" t="str">
        <f t="shared" si="48"/>
        <v/>
      </c>
      <c r="I359" s="10" t="str">
        <f t="shared" si="49"/>
        <v/>
      </c>
      <c r="J359" s="10"/>
      <c r="K359" s="11" t="str">
        <f t="shared" si="50"/>
        <v/>
      </c>
    </row>
    <row r="360" spans="2:11" x14ac:dyDescent="0.25">
      <c r="B360" s="2" t="str">
        <f t="shared" si="45"/>
        <v/>
      </c>
      <c r="C360" s="3" t="str">
        <f t="shared" si="51"/>
        <v/>
      </c>
      <c r="D360" s="10" t="str">
        <f t="shared" si="52"/>
        <v/>
      </c>
      <c r="E360" s="6" t="str">
        <f t="shared" si="46"/>
        <v/>
      </c>
      <c r="F360" s="6" t="str">
        <f t="shared" si="47"/>
        <v/>
      </c>
      <c r="G360" s="6" t="str">
        <f t="shared" si="53"/>
        <v/>
      </c>
      <c r="H360" s="6" t="str">
        <f t="shared" si="48"/>
        <v/>
      </c>
      <c r="I360" s="10" t="str">
        <f t="shared" si="49"/>
        <v/>
      </c>
      <c r="J360" s="10"/>
      <c r="K360" s="11" t="str">
        <f t="shared" si="50"/>
        <v/>
      </c>
    </row>
    <row r="361" spans="2:11" x14ac:dyDescent="0.25">
      <c r="B361" s="2" t="str">
        <f t="shared" si="45"/>
        <v/>
      </c>
      <c r="C361" s="3" t="str">
        <f t="shared" si="51"/>
        <v/>
      </c>
      <c r="D361" s="10" t="str">
        <f t="shared" si="52"/>
        <v/>
      </c>
      <c r="E361" s="6" t="str">
        <f t="shared" si="46"/>
        <v/>
      </c>
      <c r="F361" s="6" t="str">
        <f t="shared" si="47"/>
        <v/>
      </c>
      <c r="G361" s="6" t="str">
        <f t="shared" si="53"/>
        <v/>
      </c>
      <c r="H361" s="6" t="str">
        <f t="shared" si="48"/>
        <v/>
      </c>
      <c r="I361" s="10" t="str">
        <f t="shared" si="49"/>
        <v/>
      </c>
      <c r="J361" s="10"/>
      <c r="K361" s="11" t="str">
        <f t="shared" si="50"/>
        <v/>
      </c>
    </row>
    <row r="362" spans="2:11" x14ac:dyDescent="0.25">
      <c r="B362" s="2" t="str">
        <f t="shared" si="45"/>
        <v/>
      </c>
      <c r="C362" s="3" t="str">
        <f t="shared" si="51"/>
        <v/>
      </c>
      <c r="D362" s="10" t="str">
        <f t="shared" si="52"/>
        <v/>
      </c>
      <c r="E362" s="6" t="str">
        <f t="shared" si="46"/>
        <v/>
      </c>
      <c r="F362" s="6" t="str">
        <f t="shared" si="47"/>
        <v/>
      </c>
      <c r="G362" s="6" t="str">
        <f t="shared" si="53"/>
        <v/>
      </c>
      <c r="H362" s="6" t="str">
        <f t="shared" si="48"/>
        <v/>
      </c>
      <c r="I362" s="10" t="str">
        <f t="shared" si="49"/>
        <v/>
      </c>
      <c r="J362" s="10"/>
      <c r="K362" s="11" t="str">
        <f t="shared" si="50"/>
        <v/>
      </c>
    </row>
    <row r="363" spans="2:11" x14ac:dyDescent="0.25">
      <c r="B363" s="2" t="str">
        <f t="shared" si="45"/>
        <v/>
      </c>
      <c r="C363" s="3" t="str">
        <f t="shared" si="51"/>
        <v/>
      </c>
      <c r="D363" s="10" t="str">
        <f t="shared" si="52"/>
        <v/>
      </c>
      <c r="E363" s="6" t="str">
        <f t="shared" si="46"/>
        <v/>
      </c>
      <c r="F363" s="6" t="str">
        <f t="shared" si="47"/>
        <v/>
      </c>
      <c r="G363" s="6" t="str">
        <f t="shared" si="53"/>
        <v/>
      </c>
      <c r="H363" s="6" t="str">
        <f t="shared" si="48"/>
        <v/>
      </c>
      <c r="I363" s="10" t="str">
        <f t="shared" si="49"/>
        <v/>
      </c>
      <c r="J363" s="10"/>
      <c r="K363" s="11" t="str">
        <f t="shared" si="50"/>
        <v/>
      </c>
    </row>
    <row r="364" spans="2:11" x14ac:dyDescent="0.25">
      <c r="B364" s="2" t="str">
        <f t="shared" si="45"/>
        <v/>
      </c>
      <c r="C364" s="3" t="str">
        <f t="shared" si="51"/>
        <v/>
      </c>
      <c r="D364" s="10" t="str">
        <f t="shared" si="52"/>
        <v/>
      </c>
      <c r="E364" s="6" t="str">
        <f t="shared" si="46"/>
        <v/>
      </c>
      <c r="F364" s="6" t="str">
        <f t="shared" si="47"/>
        <v/>
      </c>
      <c r="G364" s="6" t="str">
        <f t="shared" si="53"/>
        <v/>
      </c>
      <c r="H364" s="6" t="str">
        <f t="shared" si="48"/>
        <v/>
      </c>
      <c r="I364" s="10" t="str">
        <f t="shared" si="49"/>
        <v/>
      </c>
      <c r="J364" s="10"/>
      <c r="K364" s="11" t="str">
        <f t="shared" si="50"/>
        <v/>
      </c>
    </row>
    <row r="365" spans="2:11" x14ac:dyDescent="0.25">
      <c r="B365" s="2" t="str">
        <f t="shared" si="45"/>
        <v/>
      </c>
      <c r="C365" s="3" t="str">
        <f t="shared" si="51"/>
        <v/>
      </c>
      <c r="D365" s="10" t="str">
        <f t="shared" si="52"/>
        <v/>
      </c>
      <c r="E365" s="6" t="str">
        <f t="shared" si="46"/>
        <v/>
      </c>
      <c r="F365" s="6" t="str">
        <f t="shared" si="47"/>
        <v/>
      </c>
      <c r="G365" s="6" t="str">
        <f t="shared" si="53"/>
        <v/>
      </c>
      <c r="H365" s="6" t="str">
        <f t="shared" si="48"/>
        <v/>
      </c>
      <c r="I365" s="10" t="str">
        <f t="shared" si="49"/>
        <v/>
      </c>
      <c r="J365" s="10"/>
      <c r="K365" s="11" t="str">
        <f t="shared" si="50"/>
        <v/>
      </c>
    </row>
    <row r="366" spans="2:11" x14ac:dyDescent="0.25">
      <c r="B366" s="2" t="str">
        <f t="shared" si="45"/>
        <v/>
      </c>
      <c r="C366" s="3" t="str">
        <f t="shared" si="51"/>
        <v/>
      </c>
      <c r="D366" s="10" t="str">
        <f t="shared" si="52"/>
        <v/>
      </c>
      <c r="E366" s="6" t="str">
        <f t="shared" si="46"/>
        <v/>
      </c>
      <c r="F366" s="6" t="str">
        <f t="shared" si="47"/>
        <v/>
      </c>
      <c r="G366" s="6" t="str">
        <f t="shared" si="53"/>
        <v/>
      </c>
      <c r="H366" s="6" t="str">
        <f t="shared" si="48"/>
        <v/>
      </c>
      <c r="I366" s="10" t="str">
        <f t="shared" si="49"/>
        <v/>
      </c>
      <c r="J366" s="10"/>
      <c r="K366" s="11" t="str">
        <f t="shared" si="50"/>
        <v/>
      </c>
    </row>
    <row r="367" spans="2:11" x14ac:dyDescent="0.25">
      <c r="B367" s="2" t="str">
        <f t="shared" si="45"/>
        <v/>
      </c>
      <c r="C367" s="3" t="str">
        <f t="shared" si="51"/>
        <v/>
      </c>
      <c r="D367" s="10" t="str">
        <f t="shared" si="52"/>
        <v/>
      </c>
      <c r="E367" s="6" t="str">
        <f t="shared" si="46"/>
        <v/>
      </c>
      <c r="F367" s="6" t="str">
        <f t="shared" si="47"/>
        <v/>
      </c>
      <c r="G367" s="6" t="str">
        <f t="shared" si="53"/>
        <v/>
      </c>
      <c r="H367" s="6" t="str">
        <f t="shared" si="48"/>
        <v/>
      </c>
      <c r="I367" s="10" t="str">
        <f t="shared" si="49"/>
        <v/>
      </c>
      <c r="J367" s="10"/>
      <c r="K367" s="11" t="str">
        <f t="shared" si="50"/>
        <v/>
      </c>
    </row>
    <row r="368" spans="2:11" x14ac:dyDescent="0.25">
      <c r="B368" s="2" t="str">
        <f t="shared" si="45"/>
        <v/>
      </c>
      <c r="C368" s="3" t="str">
        <f t="shared" si="51"/>
        <v/>
      </c>
      <c r="D368" s="10" t="str">
        <f t="shared" si="52"/>
        <v/>
      </c>
      <c r="E368" s="6" t="str">
        <f t="shared" si="46"/>
        <v/>
      </c>
      <c r="F368" s="6" t="str">
        <f t="shared" si="47"/>
        <v/>
      </c>
      <c r="G368" s="6" t="str">
        <f t="shared" si="53"/>
        <v/>
      </c>
      <c r="H368" s="6" t="str">
        <f t="shared" si="48"/>
        <v/>
      </c>
      <c r="I368" s="10" t="str">
        <f t="shared" si="49"/>
        <v/>
      </c>
      <c r="J368" s="10"/>
      <c r="K368" s="11" t="str">
        <f t="shared" si="50"/>
        <v/>
      </c>
    </row>
    <row r="369" spans="2:11" x14ac:dyDescent="0.25">
      <c r="B369" s="2" t="str">
        <f t="shared" si="45"/>
        <v/>
      </c>
      <c r="C369" s="3" t="str">
        <f t="shared" si="51"/>
        <v/>
      </c>
      <c r="D369" s="10" t="str">
        <f t="shared" si="52"/>
        <v/>
      </c>
      <c r="E369" s="6" t="str">
        <f t="shared" si="46"/>
        <v/>
      </c>
      <c r="F369" s="6" t="str">
        <f t="shared" si="47"/>
        <v/>
      </c>
      <c r="G369" s="6" t="str">
        <f t="shared" si="53"/>
        <v/>
      </c>
      <c r="H369" s="6" t="str">
        <f t="shared" si="48"/>
        <v/>
      </c>
      <c r="I369" s="10" t="str">
        <f t="shared" si="49"/>
        <v/>
      </c>
      <c r="J369" s="10"/>
      <c r="K369" s="11" t="str">
        <f t="shared" si="50"/>
        <v/>
      </c>
    </row>
    <row r="370" spans="2:11" x14ac:dyDescent="0.25">
      <c r="B370" s="2" t="str">
        <f t="shared" si="45"/>
        <v/>
      </c>
      <c r="C370" s="3" t="str">
        <f t="shared" si="51"/>
        <v/>
      </c>
      <c r="D370" s="10" t="str">
        <f t="shared" si="52"/>
        <v/>
      </c>
      <c r="E370" s="6" t="str">
        <f t="shared" si="46"/>
        <v/>
      </c>
      <c r="F370" s="6" t="str">
        <f t="shared" si="47"/>
        <v/>
      </c>
      <c r="G370" s="6" t="str">
        <f t="shared" si="53"/>
        <v/>
      </c>
      <c r="H370" s="6" t="str">
        <f t="shared" si="48"/>
        <v/>
      </c>
      <c r="I370" s="10" t="str">
        <f t="shared" si="49"/>
        <v/>
      </c>
      <c r="J370" s="10"/>
      <c r="K370" s="11" t="str">
        <f t="shared" si="50"/>
        <v/>
      </c>
    </row>
    <row r="371" spans="2:11" x14ac:dyDescent="0.25">
      <c r="B371" s="2" t="str">
        <f t="shared" si="45"/>
        <v/>
      </c>
      <c r="C371" s="3" t="str">
        <f t="shared" si="51"/>
        <v/>
      </c>
      <c r="D371" s="10" t="str">
        <f t="shared" si="52"/>
        <v/>
      </c>
      <c r="E371" s="6" t="str">
        <f t="shared" si="46"/>
        <v/>
      </c>
      <c r="F371" s="6" t="str">
        <f t="shared" si="47"/>
        <v/>
      </c>
      <c r="G371" s="6" t="str">
        <f t="shared" si="53"/>
        <v/>
      </c>
      <c r="H371" s="6" t="str">
        <f t="shared" si="48"/>
        <v/>
      </c>
      <c r="I371" s="10" t="str">
        <f t="shared" si="49"/>
        <v/>
      </c>
      <c r="J371" s="10"/>
      <c r="K371" s="11" t="str">
        <f t="shared" si="50"/>
        <v/>
      </c>
    </row>
    <row r="372" spans="2:11" x14ac:dyDescent="0.25">
      <c r="B372" s="2" t="str">
        <f t="shared" si="45"/>
        <v/>
      </c>
      <c r="C372" s="3" t="str">
        <f t="shared" si="51"/>
        <v/>
      </c>
      <c r="D372" s="10" t="str">
        <f t="shared" si="52"/>
        <v/>
      </c>
      <c r="E372" s="6" t="str">
        <f t="shared" si="46"/>
        <v/>
      </c>
      <c r="F372" s="6" t="str">
        <f t="shared" si="47"/>
        <v/>
      </c>
      <c r="G372" s="6" t="str">
        <f t="shared" si="53"/>
        <v/>
      </c>
      <c r="H372" s="6" t="str">
        <f t="shared" si="48"/>
        <v/>
      </c>
      <c r="I372" s="10" t="str">
        <f t="shared" si="49"/>
        <v/>
      </c>
      <c r="J372" s="10"/>
      <c r="K372" s="11" t="str">
        <f t="shared" si="50"/>
        <v/>
      </c>
    </row>
    <row r="373" spans="2:11" x14ac:dyDescent="0.25">
      <c r="B373" s="2" t="str">
        <f t="shared" si="45"/>
        <v/>
      </c>
      <c r="C373" s="3" t="str">
        <f t="shared" si="51"/>
        <v/>
      </c>
      <c r="D373" s="10" t="str">
        <f t="shared" si="52"/>
        <v/>
      </c>
      <c r="E373" s="6" t="str">
        <f t="shared" si="46"/>
        <v/>
      </c>
      <c r="F373" s="6" t="str">
        <f t="shared" si="47"/>
        <v/>
      </c>
      <c r="G373" s="6" t="str">
        <f t="shared" si="53"/>
        <v/>
      </c>
      <c r="H373" s="6" t="str">
        <f t="shared" si="48"/>
        <v/>
      </c>
      <c r="I373" s="10" t="str">
        <f t="shared" si="49"/>
        <v/>
      </c>
      <c r="J373" s="10"/>
      <c r="K373" s="11" t="str">
        <f t="shared" si="50"/>
        <v/>
      </c>
    </row>
    <row r="374" spans="2:11" x14ac:dyDescent="0.25">
      <c r="B374" s="2" t="str">
        <f t="shared" si="45"/>
        <v/>
      </c>
      <c r="C374" s="3" t="str">
        <f t="shared" si="51"/>
        <v/>
      </c>
      <c r="D374" s="10" t="str">
        <f t="shared" si="52"/>
        <v/>
      </c>
      <c r="E374" s="6" t="str">
        <f t="shared" si="46"/>
        <v/>
      </c>
      <c r="F374" s="6" t="str">
        <f t="shared" si="47"/>
        <v/>
      </c>
      <c r="G374" s="6" t="str">
        <f t="shared" si="53"/>
        <v/>
      </c>
      <c r="H374" s="6" t="str">
        <f t="shared" si="48"/>
        <v/>
      </c>
      <c r="I374" s="10" t="str">
        <f t="shared" si="49"/>
        <v/>
      </c>
      <c r="J374" s="10"/>
      <c r="K374" s="11" t="str">
        <f t="shared" si="50"/>
        <v/>
      </c>
    </row>
    <row r="375" spans="2:11" x14ac:dyDescent="0.25">
      <c r="B375" s="2" t="str">
        <f t="shared" si="45"/>
        <v/>
      </c>
      <c r="C375" s="3" t="str">
        <f t="shared" si="51"/>
        <v/>
      </c>
      <c r="D375" s="10" t="str">
        <f t="shared" si="52"/>
        <v/>
      </c>
      <c r="E375" s="6" t="str">
        <f t="shared" si="46"/>
        <v/>
      </c>
      <c r="F375" s="6" t="str">
        <f t="shared" si="47"/>
        <v/>
      </c>
      <c r="G375" s="6" t="str">
        <f t="shared" si="53"/>
        <v/>
      </c>
      <c r="H375" s="6" t="str">
        <f t="shared" si="48"/>
        <v/>
      </c>
      <c r="I375" s="10" t="str">
        <f t="shared" si="49"/>
        <v/>
      </c>
      <c r="J375" s="10"/>
      <c r="K375" s="11" t="str">
        <f t="shared" si="50"/>
        <v/>
      </c>
    </row>
    <row r="376" spans="2:11" x14ac:dyDescent="0.25">
      <c r="B376" s="2" t="str">
        <f t="shared" si="45"/>
        <v/>
      </c>
      <c r="C376" s="3" t="str">
        <f t="shared" si="51"/>
        <v/>
      </c>
      <c r="D376" s="10" t="str">
        <f t="shared" si="52"/>
        <v/>
      </c>
      <c r="E376" s="6" t="str">
        <f t="shared" si="46"/>
        <v/>
      </c>
      <c r="F376" s="6" t="str">
        <f t="shared" si="47"/>
        <v/>
      </c>
      <c r="G376" s="6" t="str">
        <f t="shared" si="53"/>
        <v/>
      </c>
      <c r="H376" s="6" t="str">
        <f t="shared" si="48"/>
        <v/>
      </c>
      <c r="I376" s="10" t="str">
        <f t="shared" si="49"/>
        <v/>
      </c>
      <c r="J376" s="10"/>
      <c r="K376" s="11" t="str">
        <f t="shared" si="50"/>
        <v/>
      </c>
    </row>
    <row r="377" spans="2:11" x14ac:dyDescent="0.25">
      <c r="B377" s="2" t="str">
        <f t="shared" si="45"/>
        <v/>
      </c>
      <c r="C377" s="3" t="str">
        <f t="shared" si="51"/>
        <v/>
      </c>
      <c r="D377" s="10" t="str">
        <f t="shared" si="52"/>
        <v/>
      </c>
      <c r="E377" s="6" t="str">
        <f t="shared" si="46"/>
        <v/>
      </c>
      <c r="F377" s="6" t="str">
        <f t="shared" si="47"/>
        <v/>
      </c>
      <c r="G377" s="6" t="str">
        <f t="shared" si="53"/>
        <v/>
      </c>
      <c r="H377" s="6" t="str">
        <f t="shared" si="48"/>
        <v/>
      </c>
      <c r="I377" s="10" t="str">
        <f t="shared" si="49"/>
        <v/>
      </c>
      <c r="J377" s="10"/>
      <c r="K377" s="11" t="str">
        <f t="shared" si="50"/>
        <v/>
      </c>
    </row>
    <row r="378" spans="2:11" x14ac:dyDescent="0.25">
      <c r="B378" s="2" t="str">
        <f t="shared" si="45"/>
        <v/>
      </c>
      <c r="C378" s="3" t="str">
        <f t="shared" si="51"/>
        <v/>
      </c>
      <c r="D378" s="10" t="str">
        <f t="shared" si="52"/>
        <v/>
      </c>
      <c r="E378" s="6" t="str">
        <f t="shared" si="46"/>
        <v/>
      </c>
      <c r="F378" s="6" t="str">
        <f t="shared" si="47"/>
        <v/>
      </c>
      <c r="G378" s="6" t="str">
        <f t="shared" si="53"/>
        <v/>
      </c>
      <c r="H378" s="6" t="str">
        <f t="shared" si="48"/>
        <v/>
      </c>
      <c r="I378" s="10" t="str">
        <f t="shared" si="49"/>
        <v/>
      </c>
      <c r="J378" s="10"/>
      <c r="K378" s="11" t="str">
        <f t="shared" si="50"/>
        <v/>
      </c>
    </row>
    <row r="379" spans="2:11" x14ac:dyDescent="0.25">
      <c r="B379" s="2" t="str">
        <f t="shared" si="45"/>
        <v/>
      </c>
      <c r="C379" s="3" t="str">
        <f t="shared" si="51"/>
        <v/>
      </c>
      <c r="D379" s="10" t="str">
        <f t="shared" si="52"/>
        <v/>
      </c>
      <c r="E379" s="6" t="str">
        <f t="shared" si="46"/>
        <v/>
      </c>
      <c r="F379" s="6" t="str">
        <f t="shared" si="47"/>
        <v/>
      </c>
      <c r="G379" s="6" t="str">
        <f t="shared" si="53"/>
        <v/>
      </c>
      <c r="H379" s="6" t="str">
        <f t="shared" si="48"/>
        <v/>
      </c>
      <c r="I379" s="10" t="str">
        <f t="shared" si="49"/>
        <v/>
      </c>
      <c r="J379" s="10"/>
      <c r="K379" s="11" t="str">
        <f t="shared" si="50"/>
        <v/>
      </c>
    </row>
    <row r="380" spans="2:11" x14ac:dyDescent="0.25">
      <c r="B380" s="2" t="str">
        <f t="shared" si="45"/>
        <v/>
      </c>
      <c r="C380" s="3" t="str">
        <f t="shared" si="51"/>
        <v/>
      </c>
      <c r="D380" s="10" t="str">
        <f t="shared" si="52"/>
        <v/>
      </c>
      <c r="E380" s="6" t="str">
        <f t="shared" si="46"/>
        <v/>
      </c>
      <c r="F380" s="6" t="str">
        <f t="shared" si="47"/>
        <v/>
      </c>
      <c r="G380" s="6" t="str">
        <f t="shared" si="53"/>
        <v/>
      </c>
      <c r="H380" s="6" t="str">
        <f t="shared" si="48"/>
        <v/>
      </c>
      <c r="I380" s="10" t="str">
        <f t="shared" si="49"/>
        <v/>
      </c>
      <c r="J380" s="10"/>
      <c r="K380" s="11" t="str">
        <f t="shared" si="50"/>
        <v/>
      </c>
    </row>
    <row r="381" spans="2:11" x14ac:dyDescent="0.25">
      <c r="B381" s="2" t="str">
        <f t="shared" si="45"/>
        <v/>
      </c>
      <c r="C381" s="3" t="str">
        <f t="shared" si="51"/>
        <v/>
      </c>
      <c r="D381" s="10" t="str">
        <f t="shared" si="52"/>
        <v/>
      </c>
      <c r="E381" s="6" t="str">
        <f t="shared" si="46"/>
        <v/>
      </c>
      <c r="F381" s="6" t="str">
        <f t="shared" si="47"/>
        <v/>
      </c>
      <c r="G381" s="6" t="str">
        <f t="shared" si="53"/>
        <v/>
      </c>
      <c r="H381" s="6" t="str">
        <f t="shared" si="48"/>
        <v/>
      </c>
      <c r="I381" s="10" t="str">
        <f t="shared" si="49"/>
        <v/>
      </c>
      <c r="J381" s="10"/>
      <c r="K381" s="11" t="str">
        <f t="shared" si="50"/>
        <v/>
      </c>
    </row>
  </sheetData>
  <sheetProtection algorithmName="SHA-512" hashValue="oUvgD5GhGzl5ZUZ7x+xO2XIMfXA2Y0HYcwoqfiLDsR8Zq3bI38hGRAR75+EPH1K4L4J7eNSlIGR3sE90kTqxPg==" saltValue="MoFSqNdnL8SqexPPzgZmCg==" spinCount="100000" sheet="1"/>
  <mergeCells count="2">
    <mergeCell ref="B2:I5"/>
    <mergeCell ref="B7:I9"/>
  </mergeCells>
  <conditionalFormatting sqref="F22:K22 J23:J141 B22:E381 K23:K381 E23:I381">
    <cfRule type="expression" dxfId="2" priority="7">
      <formula>#REF!=0</formula>
    </cfRule>
  </conditionalFormatting>
  <conditionalFormatting sqref="J142:J381">
    <cfRule type="expression" dxfId="1" priority="3">
      <formula>#REF!=0</formula>
    </cfRule>
  </conditionalFormatting>
  <conditionalFormatting sqref="B22:I381">
    <cfRule type="expression" dxfId="0" priority="1">
      <formula>AND($B22&lt;&gt;"",MOD(ROW(),2)=0)</formula>
    </cfRule>
  </conditionalFormatting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26</vt:i4>
      </vt:variant>
    </vt:vector>
  </HeadingPairs>
  <TitlesOfParts>
    <vt:vector size="29" baseType="lpstr">
      <vt:lpstr>Inputs</vt:lpstr>
      <vt:lpstr>Member Amort Schedule</vt:lpstr>
      <vt:lpstr>Borrower Amort Schedule</vt:lpstr>
      <vt:lpstr>amortizationTerm</vt:lpstr>
      <vt:lpstr>BasePeriod</vt:lpstr>
      <vt:lpstr>BasePeriodLabel</vt:lpstr>
      <vt:lpstr>BorrowerMemberRateYr2Label</vt:lpstr>
      <vt:lpstr>DisclaimerRowMember</vt:lpstr>
      <vt:lpstr>EffectiveAmortizationTerm</vt:lpstr>
      <vt:lpstr>EffectiveAmortizationTermLabel</vt:lpstr>
      <vt:lpstr>FHLBInterestDeferral</vt:lpstr>
      <vt:lpstr>FHLBRateYr3Plus</vt:lpstr>
      <vt:lpstr>FHLBRateYr3PlusLabel</vt:lpstr>
      <vt:lpstr>LoanClosingDate</vt:lpstr>
      <vt:lpstr>LoanClosingDateLabel</vt:lpstr>
      <vt:lpstr>LoanTerm</vt:lpstr>
      <vt:lpstr>LoanTermLabel</vt:lpstr>
      <vt:lpstr>MemberRateYr2</vt:lpstr>
      <vt:lpstr>MemberRateYr2Label</vt:lpstr>
      <vt:lpstr>MemberRateYr3Plus</vt:lpstr>
      <vt:lpstr>MemberRateYr3PlusLabel</vt:lpstr>
      <vt:lpstr>PandIDeferral</vt:lpstr>
      <vt:lpstr>PandIDeferralLabel</vt:lpstr>
      <vt:lpstr>PrincipalOnlyTerm</vt:lpstr>
      <vt:lpstr>PrincipalOnlyTermLabel</vt:lpstr>
      <vt:lpstr>SBBPrincipal</vt:lpstr>
      <vt:lpstr>SBBPrincipalLabel</vt:lpstr>
      <vt:lpstr>TotalRate</vt:lpstr>
      <vt:lpstr>TotalRateLabel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2019-07-19T18:39:08Z</dcterms:created>
  <dcterms:modified xsi:type="dcterms:W3CDTF">2020-05-13T14:27:50Z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{A44787D4-0540-4523-9961-78E4036D8C6D}">
    <vt:lpwstr>{CD379873-4E9F-4A4B-831A-1F80A75188FB}</vt:lpwstr>
  </property>
  <property fmtid="{D5CDD505-2E9C-101B-9397-08002B2CF9AE}" pid="3" name="Sensitivity">
    <vt:lpwstr>Public</vt:lpwstr>
  </property>
  <property fmtid="{D5CDD505-2E9C-101B-9397-08002B2CF9AE}" pid="4" name="MSIP_Label_b6d79ad5-f06f-4270-aa7a-2c30ced1b4d7_Extended_MSFT_Method">
    <vt:lpwstr>Manual</vt:lpwstr>
  </property>
  <property fmtid="{D5CDD505-2E9C-101B-9397-08002B2CF9AE}" pid="5" name="MSIP_Label_b6d79ad5-f06f-4270-aa7a-2c30ced1b4d7_ActionId">
    <vt:lpwstr>d604ea21-944b-45aa-9661-7b7ea0879435</vt:lpwstr>
  </property>
  <property fmtid="{D5CDD505-2E9C-101B-9397-08002B2CF9AE}" pid="6" name="MSIP_Label_b6d79ad5-f06f-4270-aa7a-2c30ced1b4d7_Application">
    <vt:lpwstr>Microsoft Azure Information Protection</vt:lpwstr>
  </property>
  <property fmtid="{D5CDD505-2E9C-101B-9397-08002B2CF9AE}" pid="7" name="MSIP_Label_b6d79ad5-f06f-4270-aa7a-2c30ced1b4d7_Name">
    <vt:lpwstr>Public</vt:lpwstr>
  </property>
  <property fmtid="{D5CDD505-2E9C-101B-9397-08002B2CF9AE}" pid="8" name="MSIP_Label_b6d79ad5-f06f-4270-aa7a-2c30ced1b4d7_SetDate">
    <vt:lpwstr>2020-05-14T14:25:31.7450895Z</vt:lpwstr>
  </property>
  <property fmtid="{D5CDD505-2E9C-101B-9397-08002B2CF9AE}" pid="9" name="MSIP_Label_b6d79ad5-f06f-4270-aa7a-2c30ced1b4d7_Owner">
    <vt:lpwstr>ufbxp@fhlb.com</vt:lpwstr>
  </property>
  <property fmtid="{D5CDD505-2E9C-101B-9397-08002B2CF9AE}" pid="10" name="MSIP_Label_b6d79ad5-f06f-4270-aa7a-2c30ced1b4d7_SiteId">
    <vt:lpwstr>058cb8ca-54fd-43ef-80e0-be1a117c6894</vt:lpwstr>
  </property>
  <property fmtid="{D5CDD505-2E9C-101B-9397-08002B2CF9AE}" pid="11" name="MSIP_Label_b6d79ad5-f06f-4270-aa7a-2c30ced1b4d7_Enabled">
    <vt:lpwstr>True</vt:lpwstr>
  </property>
</Properties>
</file>